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tabRatio="688"/>
  </bookViews>
  <sheets>
    <sheet name="ACCUEIL" sheetId="6" r:id="rId1"/>
    <sheet name="HÉBERGEMENT" sheetId="8" r:id="rId2"/>
    <sheet name="HÉBERGEMENT CHOIX2" sheetId="11" r:id="rId3"/>
    <sheet name="RESTAURATION" sheetId="3" r:id="rId4"/>
    <sheet name="TOURISME " sheetId="9" r:id="rId5"/>
    <sheet name="JEUNES" sheetId="2" r:id="rId6"/>
    <sheet name="RECAPITULATIF" sheetId="5" r:id="rId7"/>
  </sheets>
  <definedNames>
    <definedName name="_xlnm.Print_Titles" localSheetId="0">ACCUEIL!$4:$10</definedName>
    <definedName name="_xlnm.Print_Titles" localSheetId="1">HÉBERGEMENT!$4:$13</definedName>
    <definedName name="_xlnm.Print_Titles" localSheetId="2">'HÉBERGEMENT CHOIX2'!$4:$13</definedName>
    <definedName name="_xlnm.Print_Titles" localSheetId="5">JEUNES!$4:$16</definedName>
    <definedName name="_xlnm.Print_Titles" localSheetId="6">RECAPITULATIF!$5:$10</definedName>
    <definedName name="_xlnm.Print_Titles" localSheetId="3">RESTAURATION!$4:$14</definedName>
    <definedName name="_xlnm.Print_Titles" localSheetId="4">'TOURISME '!$4:$10</definedName>
    <definedName name="_xlnm.Print_Area" localSheetId="5">JEUNES!$A$1:$AC$42</definedName>
    <definedName name="_xlnm.Print_Area" localSheetId="4">'TOURISME '!$A$1:$I$52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8" l="1"/>
  <c r="B31" i="2" l="1"/>
  <c r="B32" i="2"/>
  <c r="B33" i="2"/>
  <c r="B34" i="2"/>
  <c r="B35" i="2"/>
  <c r="B36" i="2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38" i="5"/>
  <c r="B39" i="5"/>
  <c r="B40" i="5"/>
  <c r="B41" i="5"/>
  <c r="B42" i="5"/>
  <c r="B43" i="5"/>
  <c r="B44" i="5"/>
  <c r="B45" i="5"/>
  <c r="B46" i="5"/>
  <c r="B47" i="5"/>
  <c r="B48" i="5"/>
  <c r="AA32" i="2"/>
  <c r="AA33" i="2"/>
  <c r="AA34" i="2"/>
  <c r="AA35" i="2"/>
  <c r="AA36" i="2"/>
  <c r="W32" i="2"/>
  <c r="W33" i="2"/>
  <c r="W34" i="2"/>
  <c r="W35" i="2"/>
  <c r="W36" i="2"/>
  <c r="T32" i="2"/>
  <c r="U32" i="2" s="1"/>
  <c r="T33" i="2"/>
  <c r="U33" i="2" s="1"/>
  <c r="T34" i="2"/>
  <c r="U34" i="2" s="1"/>
  <c r="T35" i="2"/>
  <c r="U35" i="2" s="1"/>
  <c r="R32" i="2"/>
  <c r="S32" i="2" s="1"/>
  <c r="R33" i="2"/>
  <c r="S33" i="2" s="1"/>
  <c r="R34" i="2"/>
  <c r="S34" i="2" s="1"/>
  <c r="R35" i="2"/>
  <c r="S35" i="2" s="1"/>
  <c r="O59" i="6"/>
  <c r="O60" i="6"/>
  <c r="O61" i="6"/>
  <c r="O62" i="6"/>
  <c r="O63" i="6"/>
  <c r="O64" i="6"/>
  <c r="O65" i="6"/>
  <c r="O66" i="6"/>
  <c r="O67" i="6"/>
  <c r="O68" i="6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48" i="5"/>
  <c r="C49" i="5"/>
  <c r="C50" i="5"/>
  <c r="C51" i="5"/>
  <c r="C52" i="5"/>
  <c r="C53" i="5"/>
  <c r="C54" i="5"/>
  <c r="C56" i="5"/>
  <c r="C57" i="5"/>
  <c r="C64" i="5"/>
  <c r="C68" i="5"/>
  <c r="C11" i="5"/>
  <c r="J37" i="2"/>
  <c r="K37" i="2"/>
  <c r="L37" i="2"/>
  <c r="M37" i="2"/>
  <c r="N37" i="2"/>
  <c r="O37" i="2"/>
  <c r="P37" i="2"/>
  <c r="Q37" i="2"/>
  <c r="I37" i="2"/>
  <c r="D37" i="2"/>
  <c r="E37" i="2"/>
  <c r="F37" i="2"/>
  <c r="G37" i="2"/>
  <c r="C37" i="2"/>
  <c r="B20" i="2"/>
  <c r="B21" i="2"/>
  <c r="B22" i="2"/>
  <c r="B23" i="2"/>
  <c r="B24" i="2"/>
  <c r="B25" i="2"/>
  <c r="B26" i="2"/>
  <c r="B27" i="2"/>
  <c r="B28" i="2"/>
  <c r="B29" i="2"/>
  <c r="B30" i="2"/>
  <c r="X34" i="2" l="1"/>
  <c r="AB34" i="2"/>
  <c r="X32" i="2"/>
  <c r="AB32" i="2"/>
  <c r="AB35" i="2"/>
  <c r="X35" i="2"/>
  <c r="AB33" i="2"/>
  <c r="X33" i="2"/>
  <c r="I66" i="5"/>
  <c r="F64" i="5"/>
  <c r="I67" i="5"/>
  <c r="F65" i="5"/>
  <c r="I65" i="5"/>
  <c r="F67" i="5"/>
  <c r="I64" i="5"/>
  <c r="F66" i="5"/>
  <c r="B14" i="11"/>
  <c r="B14" i="8"/>
  <c r="F69" i="6"/>
  <c r="G69" i="6"/>
  <c r="H69" i="6"/>
  <c r="I69" i="6"/>
  <c r="J69" i="6"/>
  <c r="D69" i="6"/>
  <c r="E69" i="6"/>
  <c r="H5" i="5"/>
  <c r="W6" i="2"/>
  <c r="W7" i="2"/>
  <c r="W8" i="2"/>
  <c r="W9" i="2"/>
  <c r="W10" i="2"/>
  <c r="W11" i="2"/>
  <c r="W5" i="2"/>
  <c r="V5" i="2"/>
  <c r="V6" i="2"/>
  <c r="V7" i="2"/>
  <c r="V8" i="2"/>
  <c r="V9" i="2"/>
  <c r="V10" i="2"/>
  <c r="V11" i="2"/>
  <c r="L4" i="2"/>
  <c r="K14" i="9"/>
  <c r="K15" i="9"/>
  <c r="K16" i="9"/>
  <c r="K17" i="9"/>
  <c r="K18" i="9"/>
  <c r="K19" i="9"/>
  <c r="K13" i="9"/>
  <c r="J14" i="9"/>
  <c r="J15" i="9"/>
  <c r="J16" i="9"/>
  <c r="J17" i="9"/>
  <c r="J18" i="9"/>
  <c r="J19" i="9"/>
  <c r="J13" i="9"/>
  <c r="I4" i="9"/>
  <c r="K4" i="3"/>
  <c r="G4" i="11"/>
  <c r="C4" i="8"/>
  <c r="C5" i="8"/>
  <c r="C6" i="8"/>
  <c r="C7" i="8"/>
  <c r="H51" i="8"/>
  <c r="W19" i="2" l="1"/>
  <c r="AA19" i="2"/>
  <c r="W20" i="2"/>
  <c r="AA20" i="2"/>
  <c r="W21" i="2"/>
  <c r="AA21" i="2"/>
  <c r="W22" i="2"/>
  <c r="AA22" i="2"/>
  <c r="W23" i="2"/>
  <c r="AA23" i="2"/>
  <c r="W24" i="2"/>
  <c r="AA24" i="2"/>
  <c r="W25" i="2"/>
  <c r="AA25" i="2"/>
  <c r="W26" i="2"/>
  <c r="AA26" i="2"/>
  <c r="W27" i="2"/>
  <c r="AA27" i="2"/>
  <c r="W28" i="2"/>
  <c r="AA28" i="2"/>
  <c r="W29" i="2"/>
  <c r="AA29" i="2"/>
  <c r="W30" i="2"/>
  <c r="AA30" i="2"/>
  <c r="W31" i="2"/>
  <c r="AA31" i="2"/>
  <c r="T24" i="2"/>
  <c r="U24" i="2" s="1"/>
  <c r="T25" i="2"/>
  <c r="U25" i="2" s="1"/>
  <c r="T26" i="2"/>
  <c r="U26" i="2" s="1"/>
  <c r="T27" i="2"/>
  <c r="U27" i="2" s="1"/>
  <c r="T28" i="2"/>
  <c r="U28" i="2" s="1"/>
  <c r="T29" i="2"/>
  <c r="U29" i="2" s="1"/>
  <c r="T30" i="2"/>
  <c r="U30" i="2" s="1"/>
  <c r="T31" i="2"/>
  <c r="U31" i="2" s="1"/>
  <c r="T36" i="2"/>
  <c r="U36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6" i="2"/>
  <c r="S36" i="2" s="1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AA18" i="2"/>
  <c r="AA17" i="2"/>
  <c r="W18" i="2"/>
  <c r="W17" i="2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E67" i="5" l="1"/>
  <c r="E64" i="5"/>
  <c r="E66" i="5"/>
  <c r="E62" i="5"/>
  <c r="E60" i="5"/>
  <c r="E63" i="5"/>
  <c r="E65" i="5"/>
  <c r="E59" i="5"/>
  <c r="E58" i="5"/>
  <c r="E61" i="5"/>
  <c r="E55" i="5"/>
  <c r="D68" i="5"/>
  <c r="D66" i="5"/>
  <c r="D67" i="5"/>
  <c r="D61" i="5"/>
  <c r="D60" i="5"/>
  <c r="D59" i="5"/>
  <c r="D62" i="5"/>
  <c r="D64" i="5"/>
  <c r="D65" i="5"/>
  <c r="D63" i="5"/>
  <c r="D55" i="5"/>
  <c r="D58" i="5"/>
  <c r="X36" i="2"/>
  <c r="F68" i="5" s="1"/>
  <c r="AB36" i="2"/>
  <c r="I68" i="5" s="1"/>
  <c r="E68" i="5"/>
  <c r="W37" i="2"/>
  <c r="AA37" i="2"/>
  <c r="AB31" i="2"/>
  <c r="I63" i="5" s="1"/>
  <c r="AB30" i="2"/>
  <c r="I62" i="5" s="1"/>
  <c r="AB29" i="2"/>
  <c r="I61" i="5" s="1"/>
  <c r="AB28" i="2"/>
  <c r="I60" i="5" s="1"/>
  <c r="AB27" i="2"/>
  <c r="I59" i="5" s="1"/>
  <c r="AB26" i="2"/>
  <c r="I58" i="5" s="1"/>
  <c r="AB25" i="2"/>
  <c r="I57" i="5" s="1"/>
  <c r="X31" i="2"/>
  <c r="F63" i="5" s="1"/>
  <c r="X30" i="2"/>
  <c r="F62" i="5" s="1"/>
  <c r="X29" i="2"/>
  <c r="F61" i="5" s="1"/>
  <c r="X28" i="2"/>
  <c r="F60" i="5" s="1"/>
  <c r="X27" i="2"/>
  <c r="F59" i="5" s="1"/>
  <c r="X26" i="2"/>
  <c r="F58" i="5" s="1"/>
  <c r="X25" i="2"/>
  <c r="F57" i="5" s="1"/>
  <c r="R17" i="2"/>
  <c r="J65" i="5" l="1"/>
  <c r="G65" i="5"/>
  <c r="J62" i="5"/>
  <c r="G62" i="5"/>
  <c r="J60" i="5"/>
  <c r="G60" i="5"/>
  <c r="J67" i="5"/>
  <c r="G67" i="5"/>
  <c r="J58" i="5"/>
  <c r="G58" i="5"/>
  <c r="J63" i="5"/>
  <c r="G63" i="5"/>
  <c r="J64" i="5"/>
  <c r="J59" i="5"/>
  <c r="G59" i="5"/>
  <c r="G61" i="5"/>
  <c r="J61" i="5"/>
  <c r="J66" i="5"/>
  <c r="G66" i="5"/>
  <c r="J68" i="5"/>
  <c r="J71" i="5"/>
  <c r="G71" i="5"/>
  <c r="B51" i="11"/>
  <c r="R18" i="2" l="1"/>
  <c r="R19" i="2"/>
  <c r="R20" i="2"/>
  <c r="R21" i="2"/>
  <c r="R22" i="2"/>
  <c r="R23" i="2"/>
  <c r="R24" i="2"/>
  <c r="G14" i="11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15" i="3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14" i="8"/>
  <c r="O11" i="6"/>
  <c r="R37" i="2" l="1"/>
  <c r="K53" i="3"/>
  <c r="J53" i="3"/>
  <c r="I53" i="3"/>
  <c r="H53" i="3"/>
  <c r="G53" i="3"/>
  <c r="F53" i="3"/>
  <c r="E53" i="3"/>
  <c r="D53" i="3"/>
  <c r="C53" i="3"/>
  <c r="E52" i="8"/>
  <c r="B48" i="9" l="1"/>
  <c r="B52" i="3"/>
  <c r="E48" i="5" s="1"/>
  <c r="B51" i="8"/>
  <c r="D48" i="5" s="1"/>
  <c r="O48" i="6"/>
  <c r="O46" i="6"/>
  <c r="F48" i="5" l="1"/>
  <c r="G48" i="5" s="1"/>
  <c r="I48" i="5"/>
  <c r="J48" i="5" s="1"/>
  <c r="B51" i="9"/>
  <c r="B46" i="9"/>
  <c r="B50" i="3"/>
  <c r="E46" i="5" s="1"/>
  <c r="B49" i="11"/>
  <c r="B49" i="8"/>
  <c r="D46" i="5" s="1"/>
  <c r="F46" i="5" l="1"/>
  <c r="G46" i="5" s="1"/>
  <c r="I46" i="5"/>
  <c r="J46" i="5" s="1"/>
  <c r="B48" i="8"/>
  <c r="D45" i="5" s="1"/>
  <c r="B50" i="8"/>
  <c r="D47" i="5" s="1"/>
  <c r="E50" i="5" l="1"/>
  <c r="D50" i="5"/>
  <c r="B37" i="5"/>
  <c r="B36" i="5"/>
  <c r="B35" i="5"/>
  <c r="B50" i="9"/>
  <c r="B49" i="9"/>
  <c r="B47" i="9"/>
  <c r="B45" i="9"/>
  <c r="B44" i="9"/>
  <c r="B43" i="9"/>
  <c r="B42" i="9"/>
  <c r="B41" i="9"/>
  <c r="B40" i="9"/>
  <c r="B39" i="9"/>
  <c r="B38" i="9"/>
  <c r="B37" i="9"/>
  <c r="B36" i="9"/>
  <c r="B35" i="9"/>
  <c r="B51" i="3"/>
  <c r="E47" i="5" s="1"/>
  <c r="B49" i="3"/>
  <c r="E45" i="5" s="1"/>
  <c r="B48" i="3"/>
  <c r="E44" i="5" s="1"/>
  <c r="B47" i="3"/>
  <c r="E43" i="5" s="1"/>
  <c r="B46" i="3"/>
  <c r="E42" i="5" s="1"/>
  <c r="B45" i="3"/>
  <c r="E41" i="5" s="1"/>
  <c r="B44" i="3"/>
  <c r="E40" i="5" s="1"/>
  <c r="B43" i="3"/>
  <c r="E39" i="5" s="1"/>
  <c r="B42" i="3"/>
  <c r="E38" i="5" s="1"/>
  <c r="B41" i="3"/>
  <c r="B40" i="3"/>
  <c r="B39" i="3"/>
  <c r="B50" i="11"/>
  <c r="B48" i="11"/>
  <c r="B47" i="11"/>
  <c r="B46" i="11"/>
  <c r="B45" i="11"/>
  <c r="B44" i="11"/>
  <c r="B43" i="11"/>
  <c r="B42" i="11"/>
  <c r="B41" i="11"/>
  <c r="B40" i="11"/>
  <c r="B39" i="11"/>
  <c r="B38" i="11"/>
  <c r="B47" i="8"/>
  <c r="D44" i="5" s="1"/>
  <c r="B46" i="8"/>
  <c r="D43" i="5" s="1"/>
  <c r="B45" i="8"/>
  <c r="D42" i="5" s="1"/>
  <c r="B44" i="8"/>
  <c r="D41" i="5" s="1"/>
  <c r="B43" i="8"/>
  <c r="D40" i="5" s="1"/>
  <c r="B42" i="8"/>
  <c r="D39" i="5" s="1"/>
  <c r="B41" i="8"/>
  <c r="D38" i="5" s="1"/>
  <c r="B40" i="8"/>
  <c r="B39" i="8"/>
  <c r="B38" i="8"/>
  <c r="I41" i="5" l="1"/>
  <c r="J41" i="5" s="1"/>
  <c r="F41" i="5"/>
  <c r="I45" i="5"/>
  <c r="J45" i="5" s="1"/>
  <c r="F45" i="5"/>
  <c r="I40" i="5"/>
  <c r="J40" i="5" s="1"/>
  <c r="F40" i="5"/>
  <c r="F44" i="5"/>
  <c r="G44" i="5" s="1"/>
  <c r="I44" i="5"/>
  <c r="G41" i="5"/>
  <c r="F39" i="5"/>
  <c r="I39" i="5"/>
  <c r="F43" i="5"/>
  <c r="G43" i="5" s="1"/>
  <c r="I43" i="5"/>
  <c r="J43" i="5" s="1"/>
  <c r="E37" i="5"/>
  <c r="D37" i="5"/>
  <c r="G45" i="5"/>
  <c r="J39" i="5"/>
  <c r="G39" i="5"/>
  <c r="G40" i="5"/>
  <c r="J44" i="5"/>
  <c r="F38" i="5"/>
  <c r="G38" i="5" s="1"/>
  <c r="I38" i="5"/>
  <c r="J38" i="5" s="1"/>
  <c r="F42" i="5"/>
  <c r="G42" i="5" s="1"/>
  <c r="I42" i="5"/>
  <c r="J42" i="5" s="1"/>
  <c r="F47" i="5"/>
  <c r="G47" i="5" s="1"/>
  <c r="I47" i="5"/>
  <c r="J47" i="5" s="1"/>
  <c r="I35" i="5"/>
  <c r="F35" i="5"/>
  <c r="I37" i="5"/>
  <c r="F37" i="5"/>
  <c r="I36" i="5"/>
  <c r="F36" i="5"/>
  <c r="E36" i="5"/>
  <c r="E35" i="5"/>
  <c r="D52" i="11"/>
  <c r="E52" i="11"/>
  <c r="F52" i="11"/>
  <c r="C52" i="11"/>
  <c r="F52" i="8"/>
  <c r="G52" i="8"/>
  <c r="D52" i="8"/>
  <c r="C52" i="8"/>
  <c r="D36" i="5"/>
  <c r="D35" i="5"/>
  <c r="O45" i="6"/>
  <c r="O44" i="6"/>
  <c r="O43" i="6"/>
  <c r="O42" i="6"/>
  <c r="O41" i="6"/>
  <c r="O40" i="6"/>
  <c r="O39" i="6"/>
  <c r="O38" i="6"/>
  <c r="O37" i="6"/>
  <c r="O36" i="6"/>
  <c r="O35" i="6"/>
  <c r="J35" i="5" l="1"/>
  <c r="J37" i="5"/>
  <c r="J36" i="5"/>
  <c r="G37" i="5"/>
  <c r="G35" i="5"/>
  <c r="G36" i="5"/>
  <c r="O29" i="6"/>
  <c r="O30" i="6"/>
  <c r="O31" i="6"/>
  <c r="O32" i="6"/>
  <c r="O33" i="6"/>
  <c r="O34" i="6"/>
  <c r="O47" i="6"/>
  <c r="B29" i="5"/>
  <c r="B30" i="5"/>
  <c r="B31" i="5"/>
  <c r="O26" i="6" l="1"/>
  <c r="O27" i="6"/>
  <c r="O28" i="6"/>
  <c r="B26" i="9"/>
  <c r="B27" i="9"/>
  <c r="B28" i="9"/>
  <c r="B29" i="9"/>
  <c r="I29" i="5" s="1"/>
  <c r="B30" i="9"/>
  <c r="I30" i="5" s="1"/>
  <c r="B31" i="9"/>
  <c r="I31" i="5" s="1"/>
  <c r="B32" i="9"/>
  <c r="B33" i="9"/>
  <c r="B34" i="9"/>
  <c r="B30" i="3"/>
  <c r="B31" i="3"/>
  <c r="B32" i="3"/>
  <c r="B33" i="3"/>
  <c r="B34" i="3"/>
  <c r="B35" i="3"/>
  <c r="B36" i="3"/>
  <c r="B37" i="3"/>
  <c r="B38" i="3"/>
  <c r="B29" i="3"/>
  <c r="B25" i="9"/>
  <c r="B29" i="11"/>
  <c r="B30" i="11"/>
  <c r="B31" i="11"/>
  <c r="B32" i="11"/>
  <c r="B33" i="11"/>
  <c r="B34" i="11"/>
  <c r="B35" i="11"/>
  <c r="B36" i="11"/>
  <c r="B37" i="11"/>
  <c r="B29" i="8"/>
  <c r="B30" i="8"/>
  <c r="B31" i="8"/>
  <c r="B32" i="8"/>
  <c r="D29" i="5" s="1"/>
  <c r="B33" i="8"/>
  <c r="B34" i="8"/>
  <c r="B35" i="8"/>
  <c r="B36" i="8"/>
  <c r="B37" i="8"/>
  <c r="B25" i="5"/>
  <c r="B26" i="5"/>
  <c r="B27" i="5"/>
  <c r="B28" i="5"/>
  <c r="B32" i="5"/>
  <c r="B33" i="5"/>
  <c r="B34" i="5"/>
  <c r="B17" i="5"/>
  <c r="B17" i="2"/>
  <c r="I34" i="5" l="1"/>
  <c r="F34" i="5"/>
  <c r="I27" i="5"/>
  <c r="F27" i="5"/>
  <c r="F30" i="5"/>
  <c r="F29" i="5"/>
  <c r="F31" i="5"/>
  <c r="I32" i="5"/>
  <c r="F32" i="5"/>
  <c r="I25" i="5"/>
  <c r="F25" i="5"/>
  <c r="I33" i="5"/>
  <c r="F33" i="5"/>
  <c r="I28" i="5"/>
  <c r="F28" i="5"/>
  <c r="I26" i="5"/>
  <c r="F26" i="5"/>
  <c r="D31" i="5"/>
  <c r="E30" i="5"/>
  <c r="D30" i="5"/>
  <c r="D27" i="5"/>
  <c r="E31" i="5"/>
  <c r="E29" i="5"/>
  <c r="J29" i="5" s="1"/>
  <c r="D28" i="5"/>
  <c r="D26" i="5"/>
  <c r="E33" i="5"/>
  <c r="D33" i="5"/>
  <c r="E26" i="5"/>
  <c r="E28" i="5"/>
  <c r="E34" i="5"/>
  <c r="D34" i="5"/>
  <c r="E27" i="5"/>
  <c r="D32" i="5"/>
  <c r="E32" i="5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A15" i="1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C7" i="11"/>
  <c r="C6" i="11"/>
  <c r="C5" i="11"/>
  <c r="C4" i="11"/>
  <c r="J34" i="5" l="1"/>
  <c r="J32" i="5"/>
  <c r="J30" i="5"/>
  <c r="J33" i="5"/>
  <c r="J26" i="5"/>
  <c r="J27" i="5"/>
  <c r="J28" i="5"/>
  <c r="J31" i="5"/>
  <c r="G31" i="5"/>
  <c r="G29" i="5"/>
  <c r="G52" i="11"/>
  <c r="G30" i="5"/>
  <c r="G27" i="5"/>
  <c r="G34" i="5"/>
  <c r="G26" i="5"/>
  <c r="G33" i="5"/>
  <c r="G28" i="5"/>
  <c r="G32" i="5"/>
  <c r="A18" i="2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16" i="3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B12" i="9" l="1"/>
  <c r="B13" i="9"/>
  <c r="B14" i="9"/>
  <c r="B15" i="9"/>
  <c r="B16" i="9"/>
  <c r="B17" i="9"/>
  <c r="B18" i="9"/>
  <c r="B19" i="9"/>
  <c r="B20" i="9"/>
  <c r="B21" i="9"/>
  <c r="B22" i="9"/>
  <c r="B23" i="9"/>
  <c r="B24" i="9"/>
  <c r="B15" i="8"/>
  <c r="B16" i="3"/>
  <c r="B18" i="3"/>
  <c r="B19" i="3"/>
  <c r="B20" i="3"/>
  <c r="B21" i="3"/>
  <c r="B22" i="3"/>
  <c r="B23" i="3"/>
  <c r="B24" i="3"/>
  <c r="B25" i="3"/>
  <c r="B26" i="3"/>
  <c r="B27" i="3"/>
  <c r="B28" i="3"/>
  <c r="B17" i="8"/>
  <c r="B18" i="8"/>
  <c r="B19" i="8"/>
  <c r="B20" i="8"/>
  <c r="B21" i="8"/>
  <c r="B22" i="8"/>
  <c r="B23" i="8"/>
  <c r="B24" i="8"/>
  <c r="B25" i="8"/>
  <c r="B26" i="8"/>
  <c r="B27" i="8"/>
  <c r="B28" i="8"/>
  <c r="B16" i="8"/>
  <c r="I17" i="5" l="1"/>
  <c r="F17" i="5"/>
  <c r="D52" i="9"/>
  <c r="F52" i="9"/>
  <c r="C5" i="2"/>
  <c r="C6" i="2"/>
  <c r="C7" i="2"/>
  <c r="C4" i="2"/>
  <c r="C5" i="9"/>
  <c r="C6" i="9"/>
  <c r="C7" i="9"/>
  <c r="C4" i="9"/>
  <c r="C5" i="3"/>
  <c r="C6" i="3"/>
  <c r="C7" i="3"/>
  <c r="C4" i="3"/>
  <c r="T17" i="2"/>
  <c r="S19" i="2"/>
  <c r="S20" i="2"/>
  <c r="S21" i="2"/>
  <c r="S22" i="2"/>
  <c r="S23" i="2"/>
  <c r="S24" i="2"/>
  <c r="T19" i="2"/>
  <c r="T18" i="2"/>
  <c r="U18" i="2" s="1"/>
  <c r="T20" i="2"/>
  <c r="U20" i="2" s="1"/>
  <c r="T21" i="2"/>
  <c r="U21" i="2" s="1"/>
  <c r="T22" i="2"/>
  <c r="U22" i="2" s="1"/>
  <c r="T23" i="2"/>
  <c r="U23" i="2" s="1"/>
  <c r="S18" i="2"/>
  <c r="O49" i="6"/>
  <c r="O50" i="6"/>
  <c r="O51" i="6"/>
  <c r="O52" i="6"/>
  <c r="O53" i="6"/>
  <c r="O54" i="6"/>
  <c r="O55" i="6"/>
  <c r="O56" i="6"/>
  <c r="O57" i="6"/>
  <c r="O58" i="6"/>
  <c r="B12" i="6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B18" i="2"/>
  <c r="B19" i="2"/>
  <c r="D56" i="5" l="1"/>
  <c r="E56" i="5"/>
  <c r="G68" i="5"/>
  <c r="E54" i="5"/>
  <c r="D54" i="5"/>
  <c r="D51" i="5"/>
  <c r="E51" i="5"/>
  <c r="E53" i="5"/>
  <c r="D53" i="5"/>
  <c r="E57" i="5"/>
  <c r="D57" i="5"/>
  <c r="D52" i="5"/>
  <c r="E52" i="5"/>
  <c r="AB23" i="2"/>
  <c r="I55" i="5" s="1"/>
  <c r="J55" i="5" s="1"/>
  <c r="X23" i="2"/>
  <c r="F55" i="5" s="1"/>
  <c r="G55" i="5" s="1"/>
  <c r="AB21" i="2"/>
  <c r="I53" i="5" s="1"/>
  <c r="X21" i="2"/>
  <c r="F53" i="5" s="1"/>
  <c r="X24" i="2"/>
  <c r="F56" i="5" s="1"/>
  <c r="AB24" i="2"/>
  <c r="I56" i="5" s="1"/>
  <c r="X22" i="2"/>
  <c r="F54" i="5" s="1"/>
  <c r="AB22" i="2"/>
  <c r="I54" i="5" s="1"/>
  <c r="X20" i="2"/>
  <c r="F52" i="5" s="1"/>
  <c r="AB20" i="2"/>
  <c r="I52" i="5" s="1"/>
  <c r="U17" i="2"/>
  <c r="D49" i="5" s="1"/>
  <c r="T37" i="2"/>
  <c r="AB18" i="2"/>
  <c r="I50" i="5" s="1"/>
  <c r="J50" i="5" s="1"/>
  <c r="X18" i="2"/>
  <c r="F50" i="5" s="1"/>
  <c r="U19" i="2"/>
  <c r="AB19" i="2" s="1"/>
  <c r="I51" i="5" s="1"/>
  <c r="C5" i="5"/>
  <c r="C6" i="5"/>
  <c r="C8" i="5"/>
  <c r="C7" i="5"/>
  <c r="B12" i="5"/>
  <c r="J57" i="5" l="1"/>
  <c r="J52" i="5"/>
  <c r="J51" i="5"/>
  <c r="J53" i="5"/>
  <c r="J54" i="5"/>
  <c r="J56" i="5"/>
  <c r="G64" i="5"/>
  <c r="G56" i="5"/>
  <c r="G57" i="5"/>
  <c r="X19" i="2"/>
  <c r="F51" i="5" s="1"/>
  <c r="U37" i="2"/>
  <c r="I12" i="5"/>
  <c r="F12" i="5"/>
  <c r="S17" i="2"/>
  <c r="E49" i="5" s="1"/>
  <c r="B13" i="5"/>
  <c r="B14" i="5"/>
  <c r="B15" i="5"/>
  <c r="B16" i="5"/>
  <c r="B18" i="5"/>
  <c r="B19" i="5"/>
  <c r="B20" i="5"/>
  <c r="B21" i="5"/>
  <c r="B22" i="5"/>
  <c r="B23" i="5"/>
  <c r="B24" i="5"/>
  <c r="X17" i="2" l="1"/>
  <c r="S37" i="2"/>
  <c r="I23" i="5"/>
  <c r="F23" i="5"/>
  <c r="I21" i="5"/>
  <c r="F21" i="5"/>
  <c r="I19" i="5"/>
  <c r="F19" i="5"/>
  <c r="I16" i="5"/>
  <c r="F16" i="5"/>
  <c r="I14" i="5"/>
  <c r="F14" i="5"/>
  <c r="I24" i="5"/>
  <c r="F24" i="5"/>
  <c r="I22" i="5"/>
  <c r="F22" i="5"/>
  <c r="I20" i="5"/>
  <c r="F20" i="5"/>
  <c r="I18" i="5"/>
  <c r="F18" i="5"/>
  <c r="I15" i="5"/>
  <c r="F15" i="5"/>
  <c r="I13" i="5"/>
  <c r="F13" i="5"/>
  <c r="H52" i="8"/>
  <c r="D15" i="5"/>
  <c r="AB17" i="2"/>
  <c r="D13" i="5"/>
  <c r="B17" i="3"/>
  <c r="E13" i="5" s="1"/>
  <c r="E14" i="5"/>
  <c r="E15" i="5"/>
  <c r="E16" i="5"/>
  <c r="E17" i="5"/>
  <c r="E18" i="5"/>
  <c r="E19" i="5"/>
  <c r="E20" i="5"/>
  <c r="E21" i="5"/>
  <c r="E22" i="5"/>
  <c r="E23" i="5"/>
  <c r="E24" i="5"/>
  <c r="E25" i="5"/>
  <c r="D14" i="5"/>
  <c r="D16" i="5"/>
  <c r="D17" i="5"/>
  <c r="D18" i="5"/>
  <c r="D19" i="5"/>
  <c r="D20" i="5"/>
  <c r="D21" i="5"/>
  <c r="D22" i="5"/>
  <c r="D23" i="5"/>
  <c r="D24" i="5"/>
  <c r="D25" i="5"/>
  <c r="D12" i="5"/>
  <c r="AB37" i="2" l="1"/>
  <c r="I49" i="5"/>
  <c r="J49" i="5" s="1"/>
  <c r="X37" i="2"/>
  <c r="F49" i="5"/>
  <c r="G49" i="5" s="1"/>
  <c r="J22" i="5"/>
  <c r="J18" i="5"/>
  <c r="J24" i="5"/>
  <c r="J20" i="5"/>
  <c r="J16" i="5"/>
  <c r="J25" i="5"/>
  <c r="J23" i="5"/>
  <c r="J21" i="5"/>
  <c r="J19" i="5"/>
  <c r="J14" i="5"/>
  <c r="J17" i="5"/>
  <c r="J13" i="5"/>
  <c r="J15" i="5"/>
  <c r="E12" i="5"/>
  <c r="J12" i="5" s="1"/>
  <c r="B52" i="6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G12" i="5" l="1"/>
  <c r="J74" i="5"/>
  <c r="G19" i="5"/>
  <c r="G22" i="5"/>
  <c r="G18" i="5"/>
  <c r="G25" i="5"/>
  <c r="G21" i="5"/>
  <c r="G17" i="5"/>
  <c r="G13" i="5"/>
  <c r="G23" i="5"/>
  <c r="G15" i="5"/>
  <c r="G14" i="5"/>
  <c r="G24" i="5"/>
  <c r="G20" i="5"/>
  <c r="G16" i="5"/>
  <c r="G51" i="5" l="1"/>
  <c r="G52" i="5"/>
  <c r="G53" i="5"/>
  <c r="G54" i="5"/>
  <c r="G50" i="5" l="1"/>
  <c r="G74" i="5" s="1"/>
  <c r="B15" i="3"/>
  <c r="B11" i="9"/>
  <c r="B11" i="5"/>
  <c r="D11" i="5" s="1"/>
  <c r="E11" i="5" l="1"/>
  <c r="E69" i="5" s="1"/>
  <c r="I11" i="5"/>
  <c r="I69" i="5" s="1"/>
  <c r="D69" i="5"/>
  <c r="F11" i="5"/>
  <c r="F69" i="5" s="1"/>
  <c r="J11" i="5" l="1"/>
  <c r="J69" i="5" s="1"/>
  <c r="G11" i="5"/>
  <c r="J73" i="5" l="1"/>
  <c r="J75" i="5" s="1"/>
  <c r="J76" i="5" s="1"/>
  <c r="J77" i="5" s="1"/>
  <c r="G69" i="5"/>
  <c r="G73" i="5"/>
  <c r="G75" i="5" s="1"/>
  <c r="G76" i="5" l="1"/>
  <c r="G77" i="5" s="1"/>
</calcChain>
</file>

<file path=xl/sharedStrings.xml><?xml version="1.0" encoding="utf-8"?>
<sst xmlns="http://schemas.openxmlformats.org/spreadsheetml/2006/main" count="199" uniqueCount="139">
  <si>
    <t>SAINT LAURENT :</t>
  </si>
  <si>
    <t>N°</t>
  </si>
  <si>
    <t>Département :</t>
  </si>
  <si>
    <t>AVANTAGE JEUNES</t>
  </si>
  <si>
    <t>Repas sous chapiteau</t>
  </si>
  <si>
    <t>Petits déjeuners</t>
  </si>
  <si>
    <t>Partie grisée : ne pas renseigner se calcule automatiquement</t>
  </si>
  <si>
    <t>Prix du circuit</t>
  </si>
  <si>
    <t>NB:</t>
  </si>
  <si>
    <t>Prix des repas en €</t>
  </si>
  <si>
    <t xml:space="preserve">Hébergement  </t>
  </si>
  <si>
    <t>Restauration</t>
  </si>
  <si>
    <t>TOTAUX</t>
  </si>
  <si>
    <t>Foire Expo réfrigérateurs</t>
  </si>
  <si>
    <t>Nombre</t>
  </si>
  <si>
    <t>Prix unitaire</t>
  </si>
  <si>
    <t>Total</t>
  </si>
  <si>
    <t>en euros</t>
  </si>
  <si>
    <t xml:space="preserve"> Samedi midi</t>
  </si>
  <si>
    <t xml:space="preserve"> Samedi soir</t>
  </si>
  <si>
    <t>de venir prendre les repas achetés (éviter le gaspillage et participer à l'ambiance de la fête avec les autres délégations, avec sa délégation)</t>
  </si>
  <si>
    <t>Téléphone</t>
  </si>
  <si>
    <t xml:space="preserve"> Dimanche midi</t>
  </si>
  <si>
    <t xml:space="preserve">   Samedi</t>
  </si>
  <si>
    <t xml:space="preserve">   Dimanche</t>
  </si>
  <si>
    <t xml:space="preserve">   Lundi</t>
  </si>
  <si>
    <t>Mettre dans les cases choisies uniquement le chiffre 1</t>
  </si>
  <si>
    <t>TOTAL HORS JEUNES</t>
  </si>
  <si>
    <t>Mettre dans les cases choisies le chiffre 1 dans la partie "Avantage Jeunes"</t>
  </si>
  <si>
    <t>Une réduction de 20% est consentie sur la Restauration et l'hébergement sous tente collective ou individuelle avec l'engagement</t>
  </si>
  <si>
    <t xml:space="preserve">Nuit vendredi </t>
  </si>
  <si>
    <t xml:space="preserve">Nuit Samedi  </t>
  </si>
  <si>
    <t xml:space="preserve">Nuit Dimanche  </t>
  </si>
  <si>
    <t>Samedi midi</t>
  </si>
  <si>
    <t>Samedi soir</t>
  </si>
  <si>
    <t>Dimanche midi</t>
  </si>
  <si>
    <t>Samedi matin</t>
  </si>
  <si>
    <t>Dimanche matin</t>
  </si>
  <si>
    <t>Lundi matin</t>
  </si>
  <si>
    <t>N°  circuit choisi</t>
  </si>
  <si>
    <t>MONTANT RESTANT DÛ POUR LA DÉLÉGATION</t>
  </si>
  <si>
    <t>TOTAL GÉNÉRAL DE LA DÉLÉGATION</t>
  </si>
  <si>
    <t>Mobilité 
réduite</t>
  </si>
  <si>
    <t>Bus</t>
  </si>
  <si>
    <t>Mini-Bus</t>
  </si>
  <si>
    <t>Voiture</t>
  </si>
  <si>
    <t>Co-voiturage</t>
  </si>
  <si>
    <t>Camping-car</t>
  </si>
  <si>
    <t>Oui</t>
  </si>
  <si>
    <t>Non</t>
  </si>
  <si>
    <t>Nbr 
de nuits</t>
  </si>
  <si>
    <t>Montant total par personne à reporter sur la fiche récapitulative</t>
  </si>
  <si>
    <t>Total Restauration de votre délégation</t>
  </si>
  <si>
    <t>Dans le choix de la formule, reporter uniquement le nombre de nuitées dans le n° de la formule choisie</t>
  </si>
  <si>
    <t xml:space="preserve">Prix en € par personne et par nuit </t>
  </si>
  <si>
    <t xml:space="preserve">Total de personnes pour votre délégation </t>
  </si>
  <si>
    <t>Total Tourisme délégation</t>
  </si>
  <si>
    <t>TOTAL HÉBERGEMENT délégation</t>
  </si>
  <si>
    <t>Total Avantage Jeunes délégation</t>
  </si>
  <si>
    <t>Total
 par personne</t>
  </si>
  <si>
    <t>Âge</t>
  </si>
  <si>
    <t>Contact ( Nom - Prénom):</t>
  </si>
  <si>
    <t xml:space="preserve"> Courriel:</t>
  </si>
  <si>
    <t>Téléphone:</t>
  </si>
  <si>
    <t>plus de 25 ans</t>
  </si>
  <si>
    <t>Moins de 25 ans</t>
  </si>
  <si>
    <t xml:space="preserve">Total restauration </t>
  </si>
  <si>
    <t>Total hébergement</t>
  </si>
  <si>
    <t>N° de visite</t>
  </si>
  <si>
    <t>Prix</t>
  </si>
  <si>
    <t>Si choix 2 pour Tourisme</t>
  </si>
  <si>
    <t>1_Tourisme</t>
  </si>
  <si>
    <t xml:space="preserve">TOTAL 
</t>
  </si>
  <si>
    <t>TOTAL  JEUNES</t>
  </si>
  <si>
    <t>Tourisme choix 1</t>
  </si>
  <si>
    <t>Tourisme choix 2</t>
  </si>
  <si>
    <t>TOTAL si choix 2</t>
  </si>
  <si>
    <t>TOTAL si choix 1</t>
  </si>
  <si>
    <t>Total réfrigérateurs</t>
  </si>
  <si>
    <t>Total avec réduction de 20%</t>
  </si>
  <si>
    <t>Total avec réduction 20%</t>
  </si>
  <si>
    <t xml:space="preserve">Petits déjeuners </t>
  </si>
  <si>
    <t>Tourisme_2</t>
  </si>
  <si>
    <t>Montant de l'acompte 30% arrondi</t>
  </si>
  <si>
    <t xml:space="preserve">Merci d'inscrire sur ce tableau votre choix n°2 au cas où le choix n°1 serait complet/ Seul le choix 1 est compris dans le total </t>
  </si>
  <si>
    <t>NOM - Prénom</t>
  </si>
  <si>
    <t>Nom - Prénom</t>
  </si>
  <si>
    <t xml:space="preserve">NOM - Prénom </t>
  </si>
  <si>
    <t xml:space="preserve">puis en version papier avec les autres bulletins d'inscription et le chèque d'acompte ou copie du virement  à </t>
  </si>
  <si>
    <t xml:space="preserve"> Courriel</t>
  </si>
  <si>
    <t>Contact ( Nom - Prénom)</t>
  </si>
  <si>
    <t>Co.Camping-car</t>
  </si>
  <si>
    <r>
      <rPr>
        <b/>
        <sz val="8"/>
        <color theme="1"/>
        <rFont val="Calibri"/>
        <family val="2"/>
        <scheme val="minor"/>
      </rPr>
      <t>1</t>
    </r>
    <r>
      <rPr>
        <sz val="8"/>
        <color theme="1"/>
        <rFont val="Segoe UI Light"/>
        <family val="2"/>
      </rPr>
      <t xml:space="preserve">
Chez l'Habitant
avec Petit Déj</t>
    </r>
  </si>
  <si>
    <r>
      <rPr>
        <b/>
        <sz val="8"/>
        <color theme="1"/>
        <rFont val="Calibri"/>
        <family val="2"/>
        <scheme val="minor"/>
      </rPr>
      <t>3</t>
    </r>
    <r>
      <rPr>
        <sz val="8"/>
        <color theme="1"/>
        <rFont val="Segoe UI Light"/>
        <family val="2"/>
      </rPr>
      <t xml:space="preserve">
Tentes individuelles
sans pet.déj.
</t>
    </r>
  </si>
  <si>
    <r>
      <rPr>
        <b/>
        <sz val="8"/>
        <color theme="1"/>
        <rFont val="Calibri"/>
        <family val="2"/>
        <scheme val="minor"/>
      </rPr>
      <t>4</t>
    </r>
    <r>
      <rPr>
        <sz val="8"/>
        <color theme="1"/>
        <rFont val="Segoe UI Light"/>
        <family val="2"/>
      </rPr>
      <t xml:space="preserve">
Camping-cars
sans pet.déj.
</t>
    </r>
  </si>
  <si>
    <t>Une restauration rapide sera proposée  pour ceux qui ne prennent pas les repas sous chapiteau</t>
  </si>
  <si>
    <t>Natural'Parc</t>
  </si>
  <si>
    <t>Dimanche soir 
Bœuf Patates</t>
  </si>
  <si>
    <t>Vendredi soir
Moules Frites</t>
  </si>
  <si>
    <t xml:space="preserve">Département : </t>
  </si>
  <si>
    <t>SAINT LAURENT 2020
TABLEAU N°1 : ACCUEIL - ARRIVÉES</t>
  </si>
  <si>
    <t>Dimanche soir
Bœuf Patates</t>
  </si>
  <si>
    <t>Vendredi soir
Moules frites</t>
  </si>
  <si>
    <t>Merci d'envoyer tous les documents à la coordination par mail   :   stlaurent2020@gmail.com</t>
  </si>
  <si>
    <t>Randonnée Nature</t>
  </si>
  <si>
    <t>Alain GIBOUIN 4, Rue de La Forêt 49270 OREE D'ANJOU ST LAURENT DES AUTELS</t>
  </si>
  <si>
    <t>AUTRES
recherche individuelle</t>
  </si>
  <si>
    <t>Choix
N° 1</t>
  </si>
  <si>
    <t>Choix
N°2</t>
  </si>
  <si>
    <t>SAINT LAURENT 2020
TABLEAU N° 4 - TOURISME</t>
  </si>
  <si>
    <t>SAINT LAURENT 2020
TABLEAU N°2 : HÉBERGEMENT Choix 2</t>
  </si>
  <si>
    <t>SAINT LAURENT 2020
TABLEAU N°2 : HÉBERGEMENT Choix 1</t>
  </si>
  <si>
    <t>SAINT LAURENT 2020
TABLEAU N°5 : AVANTAGES JEUNES</t>
  </si>
  <si>
    <t xml:space="preserve"> </t>
  </si>
  <si>
    <t>SAINT LAURENT 2020
TABLEAU N°3 : RESTAURATION</t>
  </si>
  <si>
    <t>SAINT LAURENT 2020
TABLEAU N°6 RECAPITULATIF</t>
  </si>
  <si>
    <r>
      <t xml:space="preserve">Date Arrivée
</t>
    </r>
    <r>
      <rPr>
        <sz val="8"/>
        <color theme="1"/>
        <rFont val="Segoe UI Light"/>
        <family val="2"/>
      </rPr>
      <t>(JJ/MM/AA)</t>
    </r>
  </si>
  <si>
    <r>
      <t xml:space="preserve">Date Départ
</t>
    </r>
    <r>
      <rPr>
        <sz val="8"/>
        <color theme="1"/>
        <rFont val="Segoe UI Light"/>
        <family val="2"/>
      </rPr>
      <t>(JJ/MM/AA)</t>
    </r>
  </si>
  <si>
    <t>AGE</t>
  </si>
  <si>
    <r>
      <rPr>
        <b/>
        <sz val="8"/>
        <color theme="1"/>
        <rFont val="Calibri"/>
        <family val="2"/>
        <scheme val="minor"/>
      </rPr>
      <t>2</t>
    </r>
    <r>
      <rPr>
        <sz val="8"/>
        <color theme="1"/>
        <rFont val="Segoe UI Light"/>
        <family val="2"/>
      </rPr>
      <t xml:space="preserve">
Hébergement collectif
sans pet.déj.
</t>
    </r>
  </si>
  <si>
    <t>La Luce et Champtoceaux</t>
  </si>
  <si>
    <t>Le Musée de Joachim Du Bellay</t>
  </si>
  <si>
    <t>le Musée Métiers</t>
  </si>
  <si>
    <t>Canoé-Kayak</t>
  </si>
  <si>
    <t>Loire à Vélo</t>
  </si>
  <si>
    <t>Musée de Joachim Du Bellay</t>
  </si>
  <si>
    <r>
      <t>Rappel de l'AVANTAGE JEUNES</t>
    </r>
    <r>
      <rPr>
        <b/>
        <sz val="11"/>
        <color rgb="FFFF0000"/>
        <rFont val="Calibri Light"/>
        <family val="2"/>
        <scheme val="major"/>
      </rPr>
      <t xml:space="preserve"> pour les moins de 25 ans</t>
    </r>
  </si>
  <si>
    <r>
      <t xml:space="preserve"> </t>
    </r>
    <r>
      <rPr>
        <b/>
        <sz val="11"/>
        <color theme="1"/>
        <rFont val="Calibri Light"/>
        <family val="2"/>
        <scheme val="major"/>
      </rPr>
      <t>Restauration rapide</t>
    </r>
    <r>
      <rPr>
        <sz val="11"/>
        <color theme="1"/>
        <rFont val="Calibri Light"/>
        <family val="2"/>
        <scheme val="major"/>
      </rPr>
      <t xml:space="preserve"> : Elle sera située à proximité du chapiteau et des buvettes le samedi et dimanche midi uniquement</t>
    </r>
  </si>
  <si>
    <r>
      <t xml:space="preserve">Hébergement </t>
    </r>
    <r>
      <rPr>
        <sz val="8"/>
        <color rgb="FFFF0000"/>
        <rFont val="Calibri Light"/>
        <family val="2"/>
        <scheme val="major"/>
      </rPr>
      <t>collectif</t>
    </r>
  </si>
  <si>
    <r>
      <t>Hébergement tentes</t>
    </r>
    <r>
      <rPr>
        <sz val="8"/>
        <color rgb="FFFF0000"/>
        <rFont val="Calibri Light"/>
        <family val="2"/>
        <scheme val="major"/>
      </rPr>
      <t xml:space="preserve"> individuelles</t>
    </r>
  </si>
  <si>
    <t>N° de vis.</t>
  </si>
  <si>
    <t>Le Musée des Métiers</t>
  </si>
  <si>
    <t>Attention seul le choix un est pris en compte dans le total!</t>
  </si>
  <si>
    <t xml:space="preserve">CHOIX1 </t>
  </si>
  <si>
    <t xml:space="preserve">CHOIX 2 </t>
  </si>
  <si>
    <t>Choix 1</t>
  </si>
  <si>
    <t>Choix 2</t>
  </si>
  <si>
    <t>DEP</t>
  </si>
  <si>
    <r>
      <t xml:space="preserve">Transport utilisé = 
</t>
    </r>
    <r>
      <rPr>
        <sz val="9"/>
        <color theme="1"/>
        <rFont val="Segoe UI Light"/>
        <family val="2"/>
      </rPr>
      <t xml:space="preserve">Mettre 1 dans la case concernée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</si>
</sst>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#,##0\ &quot;€&quot;;[Red]\-#,##0\ &quot;€&quot;"/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\ &quot;€&quot;"/>
    <numFmt numFmtId="166" formatCode="_-* #,##0.00\ [$€-40C]_-;\-* #,##0.00\ [$€-40C]_-;_-* &quot;-&quot;??\ [$€-40C]_-;_-@_-"/>
    <numFmt numFmtId="167" formatCode="&quot;&quot;"/>
    <numFmt numFmtId="168" formatCode="#,##0.00\ &quot;€&quot;"/>
  </numFmts>
  <fonts count="8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ndara"/>
      <family val="2"/>
    </font>
    <font>
      <b/>
      <sz val="14"/>
      <color rgb="FF002060"/>
      <name val="Segoe UI Light"/>
      <family val="2"/>
    </font>
    <font>
      <b/>
      <sz val="11"/>
      <color theme="1"/>
      <name val="Segoe UI Light"/>
      <family val="2"/>
    </font>
    <font>
      <sz val="11"/>
      <color theme="1"/>
      <name val="Segoe UI Light"/>
      <family val="2"/>
    </font>
    <font>
      <sz val="12"/>
      <color theme="1"/>
      <name val="Segoe UI Light"/>
      <family val="2"/>
    </font>
    <font>
      <b/>
      <sz val="10"/>
      <color rgb="FFFF0000"/>
      <name val="Segoe UI Light"/>
      <family val="2"/>
    </font>
    <font>
      <sz val="10"/>
      <color rgb="FFFF0000"/>
      <name val="Segoe UI Light"/>
      <family val="2"/>
    </font>
    <font>
      <b/>
      <sz val="12"/>
      <color theme="4" tint="-0.499984740745262"/>
      <name val="Segoe UI Light"/>
      <family val="2"/>
    </font>
    <font>
      <sz val="14"/>
      <color theme="1"/>
      <name val="Segoe UI Light"/>
      <family val="2"/>
    </font>
    <font>
      <b/>
      <sz val="12"/>
      <color rgb="FF002060"/>
      <name val="Segoe UI Light"/>
      <family val="2"/>
    </font>
    <font>
      <b/>
      <sz val="11"/>
      <color rgb="FF002060"/>
      <name val="Segoe UI Light"/>
      <family val="2"/>
    </font>
    <font>
      <sz val="10"/>
      <color theme="1"/>
      <name val="Segoe UI Light"/>
      <family val="2"/>
    </font>
    <font>
      <sz val="14"/>
      <color rgb="FFFF0000"/>
      <name val="Segoe UI Light"/>
      <family val="2"/>
    </font>
    <font>
      <sz val="12"/>
      <color rgb="FFFF0000"/>
      <name val="Segoe UI Light"/>
      <family val="2"/>
    </font>
    <font>
      <b/>
      <sz val="12"/>
      <color rgb="FFFF0000"/>
      <name val="Segoe UI Light"/>
      <family val="2"/>
    </font>
    <font>
      <b/>
      <sz val="16"/>
      <color theme="4" tint="-0.499984740745262"/>
      <name val="Segoe UI Light"/>
      <family val="2"/>
    </font>
    <font>
      <sz val="12"/>
      <name val="Calibri"/>
      <family val="2"/>
      <scheme val="minor"/>
    </font>
    <font>
      <b/>
      <sz val="11"/>
      <name val="Segoe UI Light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Segoe UI Light"/>
      <family val="2"/>
    </font>
    <font>
      <b/>
      <sz val="9"/>
      <color theme="1"/>
      <name val="Calibri"/>
      <family val="2"/>
      <scheme val="minor"/>
    </font>
    <font>
      <sz val="9"/>
      <color theme="1"/>
      <name val="Segoe UI Light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Segoe UI Light"/>
      <family val="2"/>
    </font>
    <font>
      <b/>
      <sz val="8"/>
      <color theme="8" tint="-0.249977111117893"/>
      <name val="Segoe UI Light"/>
      <family val="2"/>
    </font>
    <font>
      <b/>
      <sz val="8"/>
      <color theme="9" tint="-0.249977111117893"/>
      <name val="Segoe UI Light"/>
      <family val="2"/>
    </font>
    <font>
      <sz val="8"/>
      <color rgb="FF002060"/>
      <name val="Segoe UI Light"/>
      <family val="2"/>
    </font>
    <font>
      <sz val="8"/>
      <color theme="9" tint="-0.249977111117893"/>
      <name val="Segoe UI Light"/>
      <family val="2"/>
    </font>
    <font>
      <b/>
      <sz val="8"/>
      <color rgb="FF002060"/>
      <name val="Segoe UI Light"/>
      <family val="2"/>
    </font>
    <font>
      <sz val="8"/>
      <name val="Calibri"/>
      <family val="2"/>
      <scheme val="minor"/>
    </font>
    <font>
      <sz val="8"/>
      <name val="Segoe UI Light"/>
      <family val="2"/>
    </font>
    <font>
      <b/>
      <sz val="15"/>
      <color theme="1"/>
      <name val="Comic Sans MS"/>
      <family val="4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Segoe UI Light"/>
      <family val="2"/>
    </font>
    <font>
      <b/>
      <sz val="15"/>
      <color rgb="FF002060"/>
      <name val="Segoe UI Light"/>
      <family val="2"/>
    </font>
    <font>
      <sz val="8"/>
      <color rgb="FFFF0000"/>
      <name val="Segoe UI Light"/>
      <family val="2"/>
    </font>
    <font>
      <sz val="8"/>
      <color theme="1"/>
      <name val="Batang"/>
      <family val="1"/>
    </font>
    <font>
      <sz val="7"/>
      <color theme="1"/>
      <name val="Segoe UI Light"/>
      <family val="2"/>
    </font>
    <font>
      <sz val="7"/>
      <color theme="1"/>
      <name val="Batang"/>
      <family val="1"/>
    </font>
    <font>
      <sz val="9"/>
      <color theme="1"/>
      <name val="Calibri Light"/>
      <family val="2"/>
      <scheme val="major"/>
    </font>
    <font>
      <b/>
      <sz val="14"/>
      <color rgb="FF00206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rgb="FF002060"/>
      <name val="Calibri Light"/>
      <family val="2"/>
      <scheme val="major"/>
    </font>
    <font>
      <b/>
      <sz val="12"/>
      <color theme="4" tint="-0.499984740745262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b/>
      <sz val="11"/>
      <color theme="4" tint="-0.499984740745262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8"/>
      <color theme="1"/>
      <name val="Calibri Light"/>
      <family val="2"/>
      <scheme val="major"/>
    </font>
    <font>
      <sz val="12"/>
      <color theme="8" tint="-0.249977111117893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8"/>
      <color rgb="FFFF0000"/>
      <name val="Calibri Light"/>
      <family val="2"/>
      <scheme val="major"/>
    </font>
    <font>
      <sz val="9"/>
      <color rgb="FFFF0000"/>
      <name val="Calibri Light"/>
      <family val="2"/>
      <scheme val="major"/>
    </font>
    <font>
      <b/>
      <sz val="15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0"/>
      <name val="Calibri Light"/>
      <family val="2"/>
      <scheme val="major"/>
    </font>
    <font>
      <sz val="12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name val="Segoe UI Light"/>
      <family val="2"/>
    </font>
    <font>
      <b/>
      <sz val="13"/>
      <color rgb="FF002060"/>
      <name val="Calibri Light"/>
      <family val="2"/>
      <scheme val="major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CD9FF"/>
        <bgColor indexed="64"/>
      </patternFill>
    </fill>
    <fill>
      <patternFill patternType="solid">
        <fgColor rgb="FFD9EBCD"/>
        <bgColor indexed="64"/>
      </patternFill>
    </fill>
    <fill>
      <patternFill patternType="solid">
        <fgColor rgb="FFFFF6D9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F0C1"/>
        <bgColor indexed="64"/>
      </patternFill>
    </fill>
    <fill>
      <patternFill patternType="solid">
        <fgColor rgb="FFD1E3F3"/>
        <bgColor indexed="64"/>
      </patternFill>
    </fill>
    <fill>
      <patternFill patternType="solid">
        <fgColor rgb="FFD8EACC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92D05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/>
      <right/>
      <top style="thin">
        <color indexed="64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indexed="64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indexed="64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hair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thin">
        <color auto="1"/>
      </left>
      <right style="hair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9900FF"/>
      </left>
      <right/>
      <top style="thick">
        <color rgb="FF9900FF"/>
      </top>
      <bottom/>
      <diagonal/>
    </border>
    <border>
      <left/>
      <right/>
      <top style="thick">
        <color rgb="FF9900FF"/>
      </top>
      <bottom/>
      <diagonal/>
    </border>
    <border>
      <left/>
      <right style="thick">
        <color rgb="FF9900FF"/>
      </right>
      <top style="thick">
        <color rgb="FF9900FF"/>
      </top>
      <bottom/>
      <diagonal/>
    </border>
    <border>
      <left style="thick">
        <color rgb="FF9900FF"/>
      </left>
      <right/>
      <top/>
      <bottom style="thick">
        <color rgb="FF9900FF"/>
      </bottom>
      <diagonal/>
    </border>
    <border>
      <left/>
      <right/>
      <top/>
      <bottom style="thick">
        <color rgb="FF9900FF"/>
      </bottom>
      <diagonal/>
    </border>
    <border>
      <left/>
      <right style="thick">
        <color rgb="FF9900FF"/>
      </right>
      <top/>
      <bottom style="thick">
        <color rgb="FF9900FF"/>
      </bottom>
      <diagonal/>
    </border>
    <border>
      <left style="thick">
        <color rgb="FF9900FF"/>
      </left>
      <right/>
      <top/>
      <bottom/>
      <diagonal/>
    </border>
    <border>
      <left/>
      <right style="thick">
        <color rgb="FF9900FF"/>
      </right>
      <top/>
      <bottom/>
      <diagonal/>
    </border>
    <border>
      <left style="thin">
        <color indexed="64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hair">
        <color theme="0" tint="-0.24994659260841701"/>
      </right>
      <top style="hair">
        <color theme="0" tint="-0.24994659260841701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hair">
        <color theme="0" tint="-0.24994659260841701"/>
      </right>
      <top style="thin">
        <color theme="1"/>
      </top>
      <bottom style="hair">
        <color theme="0" tint="-0.24994659260841701"/>
      </bottom>
      <diagonal/>
    </border>
    <border>
      <left/>
      <right/>
      <top style="thin">
        <color theme="1"/>
      </top>
      <bottom style="hair">
        <color theme="0" tint="-0.24994659260841701"/>
      </bottom>
      <diagonal/>
    </border>
    <border>
      <left style="thin">
        <color theme="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1"/>
      </left>
      <right style="hair">
        <color theme="0" tint="-0.24994659260841701"/>
      </right>
      <top style="hair">
        <color theme="0" tint="-0.24994659260841701"/>
      </top>
      <bottom style="thin">
        <color theme="1"/>
      </bottom>
      <diagonal/>
    </border>
    <border>
      <left/>
      <right/>
      <top style="hair">
        <color theme="0" tint="-0.24994659260841701"/>
      </top>
      <bottom style="thin">
        <color theme="1"/>
      </bottom>
      <diagonal/>
    </border>
    <border>
      <left style="hair">
        <color theme="0" tint="-0.24994659260841701"/>
      </left>
      <right/>
      <top/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 style="hair">
        <color theme="0" tint="-0.24994659260841701"/>
      </right>
      <top style="medium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indexed="64"/>
      </top>
      <bottom/>
      <diagonal/>
    </border>
    <border>
      <left style="hair">
        <color theme="0" tint="-0.24994659260841701"/>
      </left>
      <right/>
      <top style="medium">
        <color indexed="64"/>
      </top>
      <bottom/>
      <diagonal/>
    </border>
    <border>
      <left style="hair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theme="0" tint="-0.24994659260841701"/>
      </right>
      <top style="hair">
        <color theme="0" tint="-0.24994659260841701"/>
      </top>
      <bottom style="medium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medium">
        <color indexed="64"/>
      </bottom>
      <diagonal/>
    </border>
    <border>
      <left style="hair">
        <color theme="0" tint="-0.24994659260841701"/>
      </left>
      <right/>
      <top/>
      <bottom style="medium">
        <color indexed="64"/>
      </bottom>
      <diagonal/>
    </border>
    <border>
      <left style="hair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/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</borders>
  <cellStyleXfs count="3">
    <xf numFmtId="0" fontId="0" fillId="0" borderId="0"/>
    <xf numFmtId="44" fontId="15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56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" fontId="0" fillId="0" borderId="0" xfId="0" applyNumberFormat="1" applyAlignment="1">
      <alignment horizontal="center" vertical="center"/>
    </xf>
    <xf numFmtId="1" fontId="0" fillId="0" borderId="0" xfId="0" applyNumberFormat="1"/>
    <xf numFmtId="0" fontId="3" fillId="0" borderId="0" xfId="0" applyFont="1" applyFill="1" applyAlignment="1">
      <alignment horizontal="left"/>
    </xf>
    <xf numFmtId="0" fontId="3" fillId="0" borderId="0" xfId="0" applyFont="1"/>
    <xf numFmtId="0" fontId="4" fillId="0" borderId="0" xfId="0" applyFont="1"/>
    <xf numFmtId="0" fontId="13" fillId="0" borderId="0" xfId="0" applyFont="1"/>
    <xf numFmtId="0" fontId="3" fillId="6" borderId="0" xfId="0" applyFont="1" applyFill="1" applyAlignment="1">
      <alignment horizontal="left"/>
    </xf>
    <xf numFmtId="0" fontId="14" fillId="0" borderId="0" xfId="0" applyFont="1" applyBorder="1"/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/>
    </xf>
    <xf numFmtId="0" fontId="19" fillId="0" borderId="0" xfId="0" applyFont="1"/>
    <xf numFmtId="0" fontId="19" fillId="0" borderId="3" xfId="0" applyFont="1" applyBorder="1" applyAlignment="1">
      <alignment horizontal="center" vertical="center"/>
    </xf>
    <xf numFmtId="0" fontId="19" fillId="0" borderId="10" xfId="0" applyFont="1" applyBorder="1"/>
    <xf numFmtId="0" fontId="19" fillId="0" borderId="0" xfId="0" applyFont="1" applyBorder="1"/>
    <xf numFmtId="0" fontId="0" fillId="0" borderId="0" xfId="0" applyFont="1"/>
    <xf numFmtId="0" fontId="20" fillId="0" borderId="0" xfId="0" applyFont="1"/>
    <xf numFmtId="0" fontId="20" fillId="0" borderId="0" xfId="0" applyFont="1" applyBorder="1"/>
    <xf numFmtId="0" fontId="21" fillId="0" borderId="0" xfId="0" applyFont="1"/>
    <xf numFmtId="0" fontId="10" fillId="0" borderId="0" xfId="0" applyFont="1"/>
    <xf numFmtId="0" fontId="22" fillId="0" borderId="0" xfId="0" applyFont="1"/>
    <xf numFmtId="1" fontId="18" fillId="3" borderId="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6" fillId="5" borderId="0" xfId="0" applyFont="1" applyFill="1" applyBorder="1" applyAlignment="1">
      <alignment vertical="center"/>
    </xf>
    <xf numFmtId="0" fontId="16" fillId="5" borderId="0" xfId="0" applyFont="1" applyFill="1" applyBorder="1" applyAlignment="1">
      <alignment horizontal="left" vertic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3" fillId="5" borderId="0" xfId="0" applyFont="1" applyFill="1" applyBorder="1"/>
    <xf numFmtId="0" fontId="0" fillId="5" borderId="0" xfId="0" applyFill="1" applyBorder="1"/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29" fillId="0" borderId="0" xfId="0" applyFont="1"/>
    <xf numFmtId="44" fontId="19" fillId="2" borderId="3" xfId="0" applyNumberFormat="1" applyFont="1" applyFill="1" applyBorder="1"/>
    <xf numFmtId="0" fontId="19" fillId="2" borderId="3" xfId="0" applyNumberFormat="1" applyFont="1" applyFill="1" applyBorder="1"/>
    <xf numFmtId="0" fontId="23" fillId="0" borderId="0" xfId="0" applyFont="1" applyAlignment="1">
      <alignment horizontal="center" vertical="center"/>
    </xf>
    <xf numFmtId="0" fontId="0" fillId="0" borderId="0" xfId="0" applyBorder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/>
    <xf numFmtId="0" fontId="20" fillId="0" borderId="0" xfId="0" applyFont="1" applyBorder="1" applyAlignment="1">
      <alignment vertical="top"/>
    </xf>
    <xf numFmtId="0" fontId="20" fillId="0" borderId="0" xfId="0" applyFont="1" applyBorder="1" applyAlignment="1">
      <alignment vertical="center"/>
    </xf>
    <xf numFmtId="0" fontId="18" fillId="0" borderId="9" xfId="0" applyFont="1" applyBorder="1" applyAlignment="1"/>
    <xf numFmtId="0" fontId="19" fillId="0" borderId="13" xfId="0" applyFont="1" applyBorder="1" applyAlignment="1"/>
    <xf numFmtId="0" fontId="19" fillId="0" borderId="0" xfId="0" applyFont="1" applyBorder="1" applyAlignment="1"/>
    <xf numFmtId="0" fontId="19" fillId="0" borderId="5" xfId="0" applyFont="1" applyBorder="1" applyAlignment="1"/>
    <xf numFmtId="0" fontId="19" fillId="0" borderId="10" xfId="0" applyFont="1" applyBorder="1" applyAlignment="1"/>
    <xf numFmtId="0" fontId="0" fillId="0" borderId="0" xfId="0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  <xf numFmtId="0" fontId="20" fillId="11" borderId="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44" fontId="20" fillId="0" borderId="0" xfId="1" applyFont="1" applyFill="1" applyBorder="1"/>
    <xf numFmtId="44" fontId="19" fillId="0" borderId="0" xfId="0" applyNumberFormat="1" applyFont="1" applyFill="1" applyBorder="1"/>
    <xf numFmtId="0" fontId="27" fillId="0" borderId="0" xfId="0" applyFont="1" applyFill="1" applyBorder="1" applyAlignment="1">
      <alignment horizontal="center"/>
    </xf>
    <xf numFmtId="0" fontId="26" fillId="0" borderId="0" xfId="0" applyFont="1" applyBorder="1" applyAlignment="1">
      <alignment wrapText="1"/>
    </xf>
    <xf numFmtId="0" fontId="26" fillId="0" borderId="0" xfId="0" applyFont="1" applyBorder="1" applyAlignment="1"/>
    <xf numFmtId="0" fontId="17" fillId="0" borderId="0" xfId="0" applyFont="1" applyBorder="1" applyAlignment="1">
      <alignment wrapText="1"/>
    </xf>
    <xf numFmtId="6" fontId="0" fillId="0" borderId="0" xfId="0" applyNumberFormat="1" applyBorder="1"/>
    <xf numFmtId="165" fontId="19" fillId="5" borderId="3" xfId="0" applyNumberFormat="1" applyFont="1" applyFill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6" fillId="5" borderId="15" xfId="0" applyFont="1" applyFill="1" applyBorder="1" applyAlignment="1">
      <alignment horizontal="center" vertical="top" wrapText="1"/>
    </xf>
    <xf numFmtId="0" fontId="19" fillId="2" borderId="3" xfId="0" applyNumberFormat="1" applyFont="1" applyFill="1" applyBorder="1" applyAlignment="1">
      <alignment horizontal="center"/>
    </xf>
    <xf numFmtId="0" fontId="19" fillId="0" borderId="1" xfId="0" applyFont="1" applyBorder="1" applyAlignment="1"/>
    <xf numFmtId="0" fontId="19" fillId="0" borderId="4" xfId="0" applyFont="1" applyBorder="1" applyAlignment="1"/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8" fillId="0" borderId="0" xfId="0" applyFont="1"/>
    <xf numFmtId="0" fontId="39" fillId="0" borderId="0" xfId="0" applyFont="1"/>
    <xf numFmtId="0" fontId="27" fillId="0" borderId="3" xfId="0" applyFon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0" fontId="26" fillId="0" borderId="0" xfId="0" applyFont="1" applyBorder="1" applyAlignment="1">
      <alignment vertical="center" wrapText="1"/>
    </xf>
    <xf numFmtId="167" fontId="19" fillId="0" borderId="10" xfId="0" applyNumberFormat="1" applyFont="1" applyBorder="1" applyAlignment="1"/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 wrapText="1"/>
    </xf>
    <xf numFmtId="0" fontId="27" fillId="0" borderId="0" xfId="0" applyFont="1" applyFill="1" applyBorder="1" applyAlignment="1">
      <alignment vertical="center"/>
    </xf>
    <xf numFmtId="0" fontId="36" fillId="0" borderId="8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center" vertical="center" wrapText="1"/>
    </xf>
    <xf numFmtId="44" fontId="41" fillId="3" borderId="2" xfId="1" applyFont="1" applyFill="1" applyBorder="1" applyAlignment="1">
      <alignment vertical="center"/>
    </xf>
    <xf numFmtId="0" fontId="23" fillId="0" borderId="0" xfId="0" applyFont="1" applyAlignment="1"/>
    <xf numFmtId="0" fontId="23" fillId="0" borderId="0" xfId="0" applyFont="1" applyAlignment="1">
      <alignment vertical="center"/>
    </xf>
    <xf numFmtId="0" fontId="23" fillId="0" borderId="6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6" xfId="0" applyFont="1" applyBorder="1" applyAlignment="1">
      <alignment horizontal="center" wrapText="1"/>
    </xf>
    <xf numFmtId="44" fontId="8" fillId="4" borderId="3" xfId="1" applyFont="1" applyFill="1" applyBorder="1" applyAlignment="1">
      <alignment horizontal="center"/>
    </xf>
    <xf numFmtId="44" fontId="38" fillId="11" borderId="3" xfId="0" applyNumberFormat="1" applyFont="1" applyFill="1" applyBorder="1"/>
    <xf numFmtId="44" fontId="38" fillId="12" borderId="3" xfId="0" applyNumberFormat="1" applyFont="1" applyFill="1" applyBorder="1"/>
    <xf numFmtId="0" fontId="27" fillId="4" borderId="3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/>
    </xf>
    <xf numFmtId="0" fontId="27" fillId="12" borderId="3" xfId="0" applyFont="1" applyFill="1" applyBorder="1" applyAlignment="1">
      <alignment horizontal="center" vertical="center" wrapText="1"/>
    </xf>
    <xf numFmtId="0" fontId="41" fillId="12" borderId="1" xfId="0" applyFont="1" applyFill="1" applyBorder="1" applyAlignment="1">
      <alignment horizontal="center" vertical="center"/>
    </xf>
    <xf numFmtId="0" fontId="47" fillId="0" borderId="27" xfId="0" applyFont="1" applyBorder="1" applyAlignment="1">
      <alignment horizontal="center"/>
    </xf>
    <xf numFmtId="0" fontId="47" fillId="0" borderId="28" xfId="0" applyFont="1" applyBorder="1" applyAlignment="1">
      <alignment horizontal="center"/>
    </xf>
    <xf numFmtId="0" fontId="47" fillId="0" borderId="29" xfId="0" applyFont="1" applyBorder="1" applyAlignment="1">
      <alignment horizontal="center"/>
    </xf>
    <xf numFmtId="167" fontId="19" fillId="0" borderId="10" xfId="0" applyNumberFormat="1" applyFont="1" applyBorder="1"/>
    <xf numFmtId="0" fontId="49" fillId="0" borderId="0" xfId="0" applyFont="1" applyAlignment="1">
      <alignment horizontal="left" vertical="center"/>
    </xf>
    <xf numFmtId="0" fontId="31" fillId="0" borderId="0" xfId="0" applyFont="1" applyAlignment="1"/>
    <xf numFmtId="1" fontId="11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vertical="center"/>
    </xf>
    <xf numFmtId="164" fontId="11" fillId="0" borderId="0" xfId="1" applyNumberFormat="1" applyFont="1"/>
    <xf numFmtId="0" fontId="11" fillId="0" borderId="8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164" fontId="11" fillId="0" borderId="0" xfId="1" applyNumberFormat="1" applyFont="1" applyBorder="1" applyAlignment="1">
      <alignment horizontal="center" vertical="center"/>
    </xf>
    <xf numFmtId="0" fontId="11" fillId="0" borderId="15" xfId="0" applyFont="1" applyBorder="1"/>
    <xf numFmtId="164" fontId="11" fillId="0" borderId="3" xfId="1" applyNumberFormat="1" applyFont="1" applyBorder="1" applyAlignment="1"/>
    <xf numFmtId="0" fontId="11" fillId="0" borderId="0" xfId="0" applyFont="1" applyFill="1"/>
    <xf numFmtId="0" fontId="11" fillId="0" borderId="1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7" fontId="3" fillId="7" borderId="3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horizontal="center" vertical="center"/>
    </xf>
    <xf numFmtId="1" fontId="3" fillId="0" borderId="0" xfId="0" applyNumberFormat="1" applyFont="1"/>
    <xf numFmtId="44" fontId="3" fillId="6" borderId="3" xfId="1" applyNumberFormat="1" applyFont="1" applyFill="1" applyBorder="1" applyAlignment="1">
      <alignment horizontal="right" vertical="center"/>
    </xf>
    <xf numFmtId="7" fontId="3" fillId="0" borderId="3" xfId="1" applyNumberFormat="1" applyFont="1" applyBorder="1" applyAlignment="1">
      <alignment horizontal="right" vertical="center"/>
    </xf>
    <xf numFmtId="7" fontId="3" fillId="7" borderId="12" xfId="1" applyNumberFormat="1" applyFont="1" applyFill="1" applyBorder="1" applyAlignment="1">
      <alignment horizontal="right" vertical="center"/>
    </xf>
    <xf numFmtId="7" fontId="3" fillId="6" borderId="12" xfId="1" applyNumberFormat="1" applyFont="1" applyFill="1" applyBorder="1" applyAlignment="1">
      <alignment horizontal="right" vertical="center"/>
    </xf>
    <xf numFmtId="7" fontId="9" fillId="0" borderId="8" xfId="1" applyNumberFormat="1" applyFont="1" applyBorder="1" applyAlignment="1">
      <alignment horizontal="right" vertical="center"/>
    </xf>
    <xf numFmtId="164" fontId="9" fillId="0" borderId="0" xfId="1" applyNumberFormat="1" applyFont="1" applyFill="1" applyBorder="1" applyAlignment="1">
      <alignment horizontal="center" vertical="center"/>
    </xf>
    <xf numFmtId="7" fontId="3" fillId="6" borderId="3" xfId="1" applyNumberFormat="1" applyFont="1" applyFill="1" applyBorder="1" applyAlignment="1">
      <alignment horizontal="right" vertical="center"/>
    </xf>
    <xf numFmtId="164" fontId="10" fillId="5" borderId="0" xfId="1" applyNumberFormat="1" applyFont="1" applyFill="1" applyBorder="1" applyAlignment="1">
      <alignment horizontal="center" vertical="center"/>
    </xf>
    <xf numFmtId="0" fontId="20" fillId="0" borderId="41" xfId="0" applyFont="1" applyBorder="1"/>
    <xf numFmtId="44" fontId="20" fillId="2" borderId="41" xfId="1" applyFont="1" applyFill="1" applyBorder="1"/>
    <xf numFmtId="0" fontId="20" fillId="0" borderId="42" xfId="0" applyFont="1" applyBorder="1"/>
    <xf numFmtId="44" fontId="20" fillId="2" borderId="42" xfId="1" applyFont="1" applyFill="1" applyBorder="1"/>
    <xf numFmtId="0" fontId="20" fillId="0" borderId="43" xfId="0" applyFont="1" applyBorder="1"/>
    <xf numFmtId="44" fontId="20" fillId="2" borderId="43" xfId="1" applyFont="1" applyFill="1" applyBorder="1"/>
    <xf numFmtId="1" fontId="3" fillId="0" borderId="41" xfId="0" applyNumberFormat="1" applyFont="1" applyBorder="1" applyAlignment="1">
      <alignment horizontal="center"/>
    </xf>
    <xf numFmtId="44" fontId="3" fillId="3" borderId="41" xfId="1" applyFont="1" applyFill="1" applyBorder="1"/>
    <xf numFmtId="1" fontId="3" fillId="0" borderId="42" xfId="0" applyNumberFormat="1" applyFont="1" applyBorder="1" applyAlignment="1">
      <alignment horizontal="center"/>
    </xf>
    <xf numFmtId="44" fontId="3" fillId="3" borderId="42" xfId="1" applyFont="1" applyFill="1" applyBorder="1"/>
    <xf numFmtId="1" fontId="3" fillId="0" borderId="43" xfId="0" applyNumberFormat="1" applyFont="1" applyBorder="1" applyAlignment="1">
      <alignment horizontal="center"/>
    </xf>
    <xf numFmtId="44" fontId="3" fillId="3" borderId="43" xfId="1" applyFont="1" applyFill="1" applyBorder="1"/>
    <xf numFmtId="0" fontId="48" fillId="0" borderId="44" xfId="0" applyFont="1" applyBorder="1"/>
    <xf numFmtId="0" fontId="48" fillId="0" borderId="45" xfId="0" applyFont="1" applyBorder="1"/>
    <xf numFmtId="0" fontId="36" fillId="0" borderId="41" xfId="0" applyFont="1" applyBorder="1"/>
    <xf numFmtId="44" fontId="50" fillId="4" borderId="41" xfId="1" applyFont="1" applyFill="1" applyBorder="1" applyAlignment="1">
      <alignment horizontal="center"/>
    </xf>
    <xf numFmtId="0" fontId="36" fillId="0" borderId="42" xfId="0" applyFont="1" applyBorder="1"/>
    <xf numFmtId="44" fontId="50" fillId="4" borderId="42" xfId="1" applyFont="1" applyFill="1" applyBorder="1" applyAlignment="1">
      <alignment horizontal="center"/>
    </xf>
    <xf numFmtId="166" fontId="50" fillId="12" borderId="42" xfId="1" applyNumberFormat="1" applyFont="1" applyFill="1" applyBorder="1"/>
    <xf numFmtId="0" fontId="36" fillId="0" borderId="43" xfId="0" applyFont="1" applyBorder="1"/>
    <xf numFmtId="166" fontId="50" fillId="12" borderId="43" xfId="1" applyNumberFormat="1" applyFont="1" applyFill="1" applyBorder="1"/>
    <xf numFmtId="0" fontId="19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7" fillId="0" borderId="8" xfId="0" applyFont="1" applyBorder="1" applyAlignment="1" applyProtection="1">
      <alignment horizontal="center" vertical="center" readingOrder="2"/>
      <protection locked="0"/>
    </xf>
    <xf numFmtId="0" fontId="27" fillId="0" borderId="8" xfId="0" applyFont="1" applyBorder="1" applyAlignment="1">
      <alignment horizontal="center" vertical="center" readingOrder="2"/>
    </xf>
    <xf numFmtId="164" fontId="10" fillId="7" borderId="15" xfId="1" applyNumberFormat="1" applyFont="1" applyFill="1" applyBorder="1" applyAlignment="1">
      <alignment horizontal="center" vertical="center"/>
    </xf>
    <xf numFmtId="7" fontId="10" fillId="7" borderId="15" xfId="1" applyNumberFormat="1" applyFont="1" applyFill="1" applyBorder="1" applyAlignment="1">
      <alignment horizontal="center" vertical="center"/>
    </xf>
    <xf numFmtId="7" fontId="10" fillId="6" borderId="15" xfId="1" applyNumberFormat="1" applyFont="1" applyFill="1" applyBorder="1" applyAlignment="1">
      <alignment horizontal="center" vertical="center"/>
    </xf>
    <xf numFmtId="7" fontId="10" fillId="6" borderId="15" xfId="1" applyNumberFormat="1" applyFont="1" applyFill="1" applyBorder="1" applyAlignment="1">
      <alignment horizontal="right" vertical="center"/>
    </xf>
    <xf numFmtId="7" fontId="11" fillId="7" borderId="41" xfId="1" applyNumberFormat="1" applyFont="1" applyFill="1" applyBorder="1" applyAlignment="1">
      <alignment horizontal="center"/>
    </xf>
    <xf numFmtId="164" fontId="11" fillId="5" borderId="41" xfId="1" applyNumberFormat="1" applyFont="1" applyFill="1" applyBorder="1" applyAlignment="1">
      <alignment horizontal="center"/>
    </xf>
    <xf numFmtId="44" fontId="11" fillId="13" borderId="41" xfId="1" applyFont="1" applyFill="1" applyBorder="1" applyAlignment="1">
      <alignment horizontal="center"/>
    </xf>
    <xf numFmtId="44" fontId="11" fillId="6" borderId="41" xfId="1" applyNumberFormat="1" applyFont="1" applyFill="1" applyBorder="1" applyAlignment="1">
      <alignment horizontal="center"/>
    </xf>
    <xf numFmtId="7" fontId="11" fillId="7" borderId="42" xfId="1" applyNumberFormat="1" applyFont="1" applyFill="1" applyBorder="1" applyAlignment="1">
      <alignment horizontal="center"/>
    </xf>
    <xf numFmtId="164" fontId="11" fillId="5" borderId="42" xfId="1" applyNumberFormat="1" applyFont="1" applyFill="1" applyBorder="1" applyAlignment="1">
      <alignment horizontal="center"/>
    </xf>
    <xf numFmtId="44" fontId="11" fillId="13" borderId="42" xfId="1" applyFont="1" applyFill="1" applyBorder="1" applyAlignment="1">
      <alignment horizontal="center"/>
    </xf>
    <xf numFmtId="44" fontId="11" fillId="6" borderId="42" xfId="1" applyNumberFormat="1" applyFont="1" applyFill="1" applyBorder="1" applyAlignment="1">
      <alignment horizontal="center"/>
    </xf>
    <xf numFmtId="44" fontId="11" fillId="14" borderId="42" xfId="1" applyFont="1" applyFill="1" applyBorder="1" applyAlignment="1">
      <alignment horizontal="center"/>
    </xf>
    <xf numFmtId="164" fontId="11" fillId="5" borderId="43" xfId="1" applyNumberFormat="1" applyFont="1" applyFill="1" applyBorder="1" applyAlignment="1">
      <alignment horizontal="center"/>
    </xf>
    <xf numFmtId="0" fontId="24" fillId="0" borderId="0" xfId="0" applyFont="1" applyAlignment="1">
      <alignment vertical="center" wrapText="1"/>
    </xf>
    <xf numFmtId="0" fontId="38" fillId="16" borderId="41" xfId="0" applyFont="1" applyFill="1" applyBorder="1" applyAlignment="1">
      <alignment horizontal="center"/>
    </xf>
    <xf numFmtId="0" fontId="52" fillId="16" borderId="41" xfId="0" applyFont="1" applyFill="1" applyBorder="1" applyAlignment="1">
      <alignment horizontal="center"/>
    </xf>
    <xf numFmtId="0" fontId="38" fillId="16" borderId="42" xfId="0" applyFont="1" applyFill="1" applyBorder="1" applyAlignment="1">
      <alignment horizontal="center"/>
    </xf>
    <xf numFmtId="0" fontId="52" fillId="16" borderId="42" xfId="0" applyFont="1" applyFill="1" applyBorder="1" applyAlignment="1">
      <alignment horizontal="center"/>
    </xf>
    <xf numFmtId="1" fontId="40" fillId="16" borderId="12" xfId="0" applyNumberFormat="1" applyFont="1" applyFill="1" applyBorder="1" applyAlignment="1">
      <alignment horizontal="center" vertical="top" textRotation="255" shrinkToFit="1"/>
    </xf>
    <xf numFmtId="0" fontId="38" fillId="17" borderId="42" xfId="0" applyFont="1" applyFill="1" applyBorder="1" applyAlignment="1">
      <alignment horizontal="center"/>
    </xf>
    <xf numFmtId="0" fontId="52" fillId="17" borderId="42" xfId="0" applyFont="1" applyFill="1" applyBorder="1" applyAlignment="1">
      <alignment horizontal="center"/>
    </xf>
    <xf numFmtId="0" fontId="44" fillId="18" borderId="15" xfId="0" applyFont="1" applyFill="1" applyBorder="1" applyAlignment="1">
      <alignment horizontal="center" vertical="center" textRotation="90" wrapText="1" readingOrder="2"/>
    </xf>
    <xf numFmtId="0" fontId="44" fillId="18" borderId="15" xfId="0" applyFont="1" applyFill="1" applyBorder="1" applyAlignment="1">
      <alignment horizontal="center" vertical="center" textRotation="90" readingOrder="2"/>
    </xf>
    <xf numFmtId="164" fontId="46" fillId="18" borderId="15" xfId="1" applyNumberFormat="1" applyFont="1" applyFill="1" applyBorder="1" applyAlignment="1">
      <alignment horizontal="center" vertical="center" readingOrder="2"/>
    </xf>
    <xf numFmtId="164" fontId="46" fillId="18" borderId="1" xfId="1" applyNumberFormat="1" applyFont="1" applyFill="1" applyBorder="1" applyAlignment="1">
      <alignment vertical="center" readingOrder="2"/>
    </xf>
    <xf numFmtId="0" fontId="45" fillId="19" borderId="15" xfId="0" applyFont="1" applyFill="1" applyBorder="1" applyAlignment="1">
      <alignment horizontal="center" vertical="center" textRotation="90" readingOrder="2"/>
    </xf>
    <xf numFmtId="164" fontId="43" fillId="19" borderId="15" xfId="1" applyNumberFormat="1" applyFont="1" applyFill="1" applyBorder="1" applyAlignment="1">
      <alignment horizontal="center" vertical="center"/>
    </xf>
    <xf numFmtId="164" fontId="11" fillId="21" borderId="41" xfId="1" applyNumberFormat="1" applyFont="1" applyFill="1" applyBorder="1" applyAlignment="1">
      <alignment horizontal="center"/>
    </xf>
    <xf numFmtId="44" fontId="11" fillId="21" borderId="41" xfId="1" applyFont="1" applyFill="1" applyBorder="1" applyAlignment="1">
      <alignment horizontal="center"/>
    </xf>
    <xf numFmtId="164" fontId="11" fillId="21" borderId="42" xfId="1" applyNumberFormat="1" applyFont="1" applyFill="1" applyBorder="1" applyAlignment="1">
      <alignment horizontal="center"/>
    </xf>
    <xf numFmtId="44" fontId="11" fillId="21" borderId="42" xfId="1" applyFont="1" applyFill="1" applyBorder="1" applyAlignment="1">
      <alignment horizontal="center"/>
    </xf>
    <xf numFmtId="164" fontId="11" fillId="22" borderId="42" xfId="1" applyNumberFormat="1" applyFont="1" applyFill="1" applyBorder="1" applyAlignment="1">
      <alignment horizontal="center"/>
    </xf>
    <xf numFmtId="44" fontId="11" fillId="22" borderId="42" xfId="1" applyFont="1" applyFill="1" applyBorder="1" applyAlignment="1">
      <alignment horizontal="center"/>
    </xf>
    <xf numFmtId="0" fontId="48" fillId="0" borderId="61" xfId="0" applyFont="1" applyBorder="1"/>
    <xf numFmtId="0" fontId="48" fillId="0" borderId="62" xfId="0" applyFont="1" applyBorder="1"/>
    <xf numFmtId="0" fontId="55" fillId="0" borderId="8" xfId="0" applyFont="1" applyFill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/>
    </xf>
    <xf numFmtId="0" fontId="36" fillId="5" borderId="15" xfId="0" applyFont="1" applyFill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 textRotation="90"/>
    </xf>
    <xf numFmtId="0" fontId="36" fillId="0" borderId="3" xfId="0" applyFont="1" applyBorder="1" applyAlignment="1">
      <alignment horizontal="center" textRotation="90"/>
    </xf>
    <xf numFmtId="0" fontId="53" fillId="0" borderId="3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57" fillId="0" borderId="8" xfId="0" applyFont="1" applyBorder="1" applyAlignment="1">
      <alignment horizontal="center" vertical="center" textRotation="255"/>
    </xf>
    <xf numFmtId="0" fontId="60" fillId="0" borderId="0" xfId="0" applyFont="1" applyBorder="1" applyAlignment="1">
      <alignment wrapText="1"/>
    </xf>
    <xf numFmtId="0" fontId="61" fillId="0" borderId="0" xfId="0" applyFont="1"/>
    <xf numFmtId="0" fontId="62" fillId="0" borderId="10" xfId="0" applyFont="1" applyBorder="1" applyAlignment="1"/>
    <xf numFmtId="0" fontId="61" fillId="0" borderId="0" xfId="0" applyFont="1" applyBorder="1" applyAlignment="1"/>
    <xf numFmtId="0" fontId="61" fillId="0" borderId="6" xfId="0" applyFont="1" applyBorder="1" applyAlignment="1"/>
    <xf numFmtId="0" fontId="63" fillId="0" borderId="3" xfId="0" applyFont="1" applyBorder="1" applyAlignment="1">
      <alignment horizontal="center" vertical="center"/>
    </xf>
    <xf numFmtId="0" fontId="61" fillId="0" borderId="0" xfId="0" applyFont="1" applyAlignment="1"/>
    <xf numFmtId="0" fontId="64" fillId="0" borderId="0" xfId="0" applyFont="1" applyBorder="1" applyAlignment="1"/>
    <xf numFmtId="0" fontId="61" fillId="0" borderId="10" xfId="0" applyFont="1" applyBorder="1"/>
    <xf numFmtId="0" fontId="61" fillId="0" borderId="0" xfId="0" applyFont="1" applyBorder="1"/>
    <xf numFmtId="0" fontId="61" fillId="0" borderId="6" xfId="0" applyFont="1" applyBorder="1"/>
    <xf numFmtId="0" fontId="61" fillId="0" borderId="15" xfId="0" applyFont="1" applyBorder="1" applyAlignment="1">
      <alignment horizontal="center" vertical="center"/>
    </xf>
    <xf numFmtId="167" fontId="59" fillId="0" borderId="41" xfId="0" applyNumberFormat="1" applyFont="1" applyBorder="1"/>
    <xf numFmtId="167" fontId="59" fillId="0" borderId="42" xfId="0" applyNumberFormat="1" applyFont="1" applyBorder="1"/>
    <xf numFmtId="167" fontId="59" fillId="0" borderId="43" xfId="0" applyNumberFormat="1" applyFont="1" applyBorder="1"/>
    <xf numFmtId="0" fontId="64" fillId="0" borderId="0" xfId="0" applyFont="1" applyBorder="1" applyAlignment="1">
      <alignment horizontal="center" vertical="center"/>
    </xf>
    <xf numFmtId="0" fontId="61" fillId="0" borderId="4" xfId="0" applyFont="1" applyBorder="1" applyAlignment="1"/>
    <xf numFmtId="0" fontId="65" fillId="0" borderId="0" xfId="0" applyFont="1" applyAlignment="1"/>
    <xf numFmtId="0" fontId="65" fillId="0" borderId="0" xfId="0" applyFont="1" applyBorder="1" applyAlignment="1">
      <alignment vertical="center"/>
    </xf>
    <xf numFmtId="0" fontId="65" fillId="0" borderId="6" xfId="0" applyFont="1" applyBorder="1" applyAlignment="1">
      <alignment vertical="center"/>
    </xf>
    <xf numFmtId="0" fontId="66" fillId="6" borderId="0" xfId="0" applyFont="1" applyFill="1" applyAlignment="1">
      <alignment horizontal="left"/>
    </xf>
    <xf numFmtId="0" fontId="67" fillId="0" borderId="0" xfId="0" applyFont="1"/>
    <xf numFmtId="0" fontId="68" fillId="0" borderId="0" xfId="0" applyFont="1"/>
    <xf numFmtId="0" fontId="61" fillId="0" borderId="0" xfId="0" applyFont="1" applyAlignment="1">
      <alignment horizontal="center" vertical="center"/>
    </xf>
    <xf numFmtId="0" fontId="69" fillId="0" borderId="3" xfId="0" applyFont="1" applyBorder="1" applyAlignment="1">
      <alignment horizontal="center" vertical="center"/>
    </xf>
    <xf numFmtId="0" fontId="70" fillId="5" borderId="0" xfId="0" applyFont="1" applyFill="1" applyBorder="1" applyAlignment="1">
      <alignment vertical="center"/>
    </xf>
    <xf numFmtId="0" fontId="61" fillId="5" borderId="0" xfId="0" applyFont="1" applyFill="1"/>
    <xf numFmtId="0" fontId="66" fillId="0" borderId="0" xfId="0" applyFont="1" applyBorder="1"/>
    <xf numFmtId="0" fontId="66" fillId="0" borderId="0" xfId="0" applyFont="1"/>
    <xf numFmtId="0" fontId="62" fillId="0" borderId="9" xfId="0" applyFont="1" applyBorder="1" applyAlignment="1"/>
    <xf numFmtId="0" fontId="61" fillId="0" borderId="13" xfId="0" applyFont="1" applyBorder="1" applyAlignment="1"/>
    <xf numFmtId="0" fontId="61" fillId="0" borderId="5" xfId="0" applyFont="1" applyBorder="1" applyAlignment="1"/>
    <xf numFmtId="0" fontId="71" fillId="0" borderId="0" xfId="0" applyFont="1" applyBorder="1" applyAlignment="1">
      <alignment horizontal="left" vertical="top"/>
    </xf>
    <xf numFmtId="0" fontId="72" fillId="0" borderId="0" xfId="0" applyFont="1" applyBorder="1" applyAlignment="1">
      <alignment horizontal="left" vertical="center"/>
    </xf>
    <xf numFmtId="1" fontId="59" fillId="5" borderId="0" xfId="0" applyNumberFormat="1" applyFont="1" applyFill="1" applyBorder="1" applyAlignment="1">
      <alignment horizontal="left" vertical="center"/>
    </xf>
    <xf numFmtId="0" fontId="62" fillId="15" borderId="16" xfId="0" applyFont="1" applyFill="1" applyBorder="1"/>
    <xf numFmtId="0" fontId="61" fillId="15" borderId="50" xfId="0" applyFont="1" applyFill="1" applyBorder="1"/>
    <xf numFmtId="0" fontId="74" fillId="0" borderId="15" xfId="0" applyFont="1" applyBorder="1" applyAlignment="1" applyProtection="1">
      <alignment horizontal="center" vertical="center" textRotation="90" wrapText="1" readingOrder="2"/>
      <protection locked="0"/>
    </xf>
    <xf numFmtId="0" fontId="74" fillId="0" borderId="15" xfId="0" applyFont="1" applyBorder="1" applyAlignment="1" applyProtection="1">
      <alignment horizontal="center" vertical="center" textRotation="90" readingOrder="2"/>
      <protection locked="0"/>
    </xf>
    <xf numFmtId="0" fontId="74" fillId="0" borderId="15" xfId="0" applyFont="1" applyBorder="1" applyAlignment="1" applyProtection="1">
      <alignment horizontal="left" vertical="center" textRotation="90" readingOrder="2"/>
      <protection locked="0"/>
    </xf>
    <xf numFmtId="0" fontId="74" fillId="0" borderId="15" xfId="0" applyFont="1" applyBorder="1" applyAlignment="1">
      <alignment horizontal="center" vertical="center" textRotation="90"/>
    </xf>
    <xf numFmtId="0" fontId="74" fillId="0" borderId="15" xfId="0" applyFont="1" applyBorder="1" applyAlignment="1">
      <alignment horizontal="center" vertical="center" textRotation="90" wrapText="1"/>
    </xf>
    <xf numFmtId="0" fontId="74" fillId="0" borderId="5" xfId="0" applyFont="1" applyBorder="1" applyAlignment="1">
      <alignment horizontal="center" vertical="center" textRotation="90"/>
    </xf>
    <xf numFmtId="16" fontId="61" fillId="0" borderId="0" xfId="0" applyNumberFormat="1" applyFont="1" applyAlignment="1">
      <alignment vertical="center"/>
    </xf>
    <xf numFmtId="16" fontId="61" fillId="0" borderId="0" xfId="0" applyNumberFormat="1" applyFont="1" applyAlignment="1">
      <alignment horizontal="center" vertical="center"/>
    </xf>
    <xf numFmtId="0" fontId="59" fillId="0" borderId="15" xfId="0" applyFont="1" applyBorder="1" applyAlignment="1">
      <alignment horizontal="center" vertical="center" textRotation="90" wrapText="1" readingOrder="2"/>
    </xf>
    <xf numFmtId="0" fontId="77" fillId="0" borderId="0" xfId="0" applyFont="1" applyAlignment="1">
      <alignment horizontal="left" vertical="center"/>
    </xf>
    <xf numFmtId="0" fontId="61" fillId="0" borderId="0" xfId="0" applyFont="1" applyAlignment="1">
      <alignment horizontal="center"/>
    </xf>
    <xf numFmtId="0" fontId="66" fillId="0" borderId="10" xfId="0" applyFont="1" applyBorder="1"/>
    <xf numFmtId="0" fontId="70" fillId="0" borderId="0" xfId="0" applyFont="1" applyBorder="1" applyAlignment="1">
      <alignment horizontal="left"/>
    </xf>
    <xf numFmtId="0" fontId="79" fillId="0" borderId="65" xfId="0" applyFont="1" applyBorder="1"/>
    <xf numFmtId="0" fontId="80" fillId="0" borderId="66" xfId="0" applyFont="1" applyBorder="1" applyAlignment="1"/>
    <xf numFmtId="0" fontId="80" fillId="0" borderId="30" xfId="0" applyFont="1" applyBorder="1" applyAlignment="1"/>
    <xf numFmtId="0" fontId="61" fillId="0" borderId="30" xfId="0" applyFont="1" applyBorder="1" applyAlignment="1"/>
    <xf numFmtId="0" fontId="79" fillId="0" borderId="67" xfId="0" applyFont="1" applyBorder="1"/>
    <xf numFmtId="0" fontId="80" fillId="0" borderId="31" xfId="0" applyFont="1" applyBorder="1" applyAlignment="1"/>
    <xf numFmtId="0" fontId="61" fillId="0" borderId="31" xfId="0" applyFont="1" applyBorder="1" applyAlignment="1"/>
    <xf numFmtId="0" fontId="66" fillId="0" borderId="0" xfId="0" applyFont="1" applyBorder="1" applyAlignment="1">
      <alignment horizontal="left" vertical="top"/>
    </xf>
    <xf numFmtId="0" fontId="66" fillId="0" borderId="0" xfId="0" applyFont="1" applyBorder="1" applyAlignment="1">
      <alignment vertical="center" wrapText="1"/>
    </xf>
    <xf numFmtId="0" fontId="61" fillId="0" borderId="31" xfId="0" applyFont="1" applyBorder="1" applyAlignment="1">
      <alignment vertical="center"/>
    </xf>
    <xf numFmtId="0" fontId="61" fillId="0" borderId="0" xfId="0" applyFont="1" applyAlignment="1">
      <alignment vertical="center"/>
    </xf>
    <xf numFmtId="0" fontId="71" fillId="0" borderId="0" xfId="0" applyFont="1" applyBorder="1" applyAlignment="1">
      <alignment horizontal="left" vertical="center"/>
    </xf>
    <xf numFmtId="0" fontId="72" fillId="0" borderId="0" xfId="0" applyFont="1" applyBorder="1" applyAlignment="1">
      <alignment horizontal="left" vertical="center" wrapText="1"/>
    </xf>
    <xf numFmtId="0" fontId="66" fillId="0" borderId="0" xfId="0" applyFont="1" applyBorder="1" applyAlignment="1">
      <alignment horizontal="left" vertical="center" wrapText="1"/>
    </xf>
    <xf numFmtId="0" fontId="70" fillId="0" borderId="0" xfId="0" applyFont="1" applyBorder="1" applyAlignment="1">
      <alignment horizontal="left" vertical="center" wrapText="1"/>
    </xf>
    <xf numFmtId="0" fontId="66" fillId="0" borderId="31" xfId="0" applyFont="1" applyBorder="1" applyAlignment="1">
      <alignment vertical="center"/>
    </xf>
    <xf numFmtId="0" fontId="66" fillId="0" borderId="0" xfId="0" applyFont="1" applyAlignment="1">
      <alignment vertical="center"/>
    </xf>
    <xf numFmtId="0" fontId="79" fillId="0" borderId="68" xfId="0" applyFont="1" applyBorder="1"/>
    <xf numFmtId="0" fontId="80" fillId="0" borderId="69" xfId="0" applyFont="1" applyBorder="1" applyAlignment="1"/>
    <xf numFmtId="0" fontId="80" fillId="0" borderId="32" xfId="0" applyFont="1" applyBorder="1" applyAlignment="1"/>
    <xf numFmtId="0" fontId="66" fillId="0" borderId="32" xfId="0" applyFont="1" applyBorder="1" applyAlignment="1">
      <alignment vertical="center"/>
    </xf>
    <xf numFmtId="0" fontId="81" fillId="0" borderId="6" xfId="0" applyFont="1" applyFill="1" applyBorder="1" applyAlignment="1">
      <alignment textRotation="90" wrapText="1"/>
    </xf>
    <xf numFmtId="0" fontId="61" fillId="0" borderId="16" xfId="0" applyFont="1" applyBorder="1" applyAlignment="1">
      <alignment horizontal="center" vertical="center"/>
    </xf>
    <xf numFmtId="0" fontId="61" fillId="0" borderId="20" xfId="0" applyFont="1" applyBorder="1" applyAlignment="1">
      <alignment horizontal="center" vertical="center"/>
    </xf>
    <xf numFmtId="0" fontId="61" fillId="5" borderId="12" xfId="0" applyFont="1" applyFill="1" applyBorder="1" applyAlignment="1">
      <alignment horizontal="center"/>
    </xf>
    <xf numFmtId="0" fontId="61" fillId="5" borderId="12" xfId="0" applyFont="1" applyFill="1" applyBorder="1" applyAlignment="1">
      <alignment horizontal="center" vertical="center"/>
    </xf>
    <xf numFmtId="164" fontId="74" fillId="0" borderId="8" xfId="1" applyNumberFormat="1" applyFont="1" applyBorder="1" applyAlignment="1" applyProtection="1">
      <alignment horizontal="center" vertical="center" readingOrder="2"/>
      <protection locked="0"/>
    </xf>
    <xf numFmtId="164" fontId="74" fillId="0" borderId="9" xfId="1" applyNumberFormat="1" applyFont="1" applyBorder="1" applyAlignment="1" applyProtection="1">
      <alignment vertical="center" readingOrder="2"/>
      <protection locked="0"/>
    </xf>
    <xf numFmtId="0" fontId="74" fillId="8" borderId="8" xfId="0" applyFont="1" applyFill="1" applyBorder="1" applyAlignment="1" applyProtection="1">
      <alignment horizontal="center" vertical="center" readingOrder="2"/>
      <protection locked="0"/>
    </xf>
    <xf numFmtId="164" fontId="74" fillId="0" borderId="8" xfId="1" applyNumberFormat="1" applyFont="1" applyBorder="1" applyAlignment="1">
      <alignment horizontal="center" vertical="center"/>
    </xf>
    <xf numFmtId="164" fontId="74" fillId="0" borderId="8" xfId="1" applyNumberFormat="1" applyFont="1" applyBorder="1" applyAlignment="1">
      <alignment horizontal="center" vertical="center" wrapText="1"/>
    </xf>
    <xf numFmtId="0" fontId="61" fillId="0" borderId="0" xfId="0" applyFont="1" applyAlignment="1">
      <alignment wrapText="1"/>
    </xf>
    <xf numFmtId="1" fontId="74" fillId="8" borderId="41" xfId="0" applyNumberFormat="1" applyFont="1" applyFill="1" applyBorder="1" applyAlignment="1">
      <alignment horizontal="left"/>
    </xf>
    <xf numFmtId="44" fontId="74" fillId="18" borderId="41" xfId="1" applyFont="1" applyFill="1" applyBorder="1" applyAlignment="1">
      <alignment horizontal="center"/>
    </xf>
    <xf numFmtId="44" fontId="74" fillId="20" borderId="41" xfId="1" applyFont="1" applyFill="1" applyBorder="1" applyAlignment="1">
      <alignment horizontal="center"/>
    </xf>
    <xf numFmtId="168" fontId="74" fillId="3" borderId="41" xfId="1" applyNumberFormat="1" applyFont="1" applyFill="1" applyBorder="1" applyAlignment="1">
      <alignment horizontal="center"/>
    </xf>
    <xf numFmtId="1" fontId="74" fillId="0" borderId="41" xfId="0" applyNumberFormat="1" applyFont="1" applyBorder="1"/>
    <xf numFmtId="1" fontId="61" fillId="0" borderId="0" xfId="0" applyNumberFormat="1" applyFont="1"/>
    <xf numFmtId="1" fontId="74" fillId="8" borderId="42" xfId="0" applyNumberFormat="1" applyFont="1" applyFill="1" applyBorder="1" applyAlignment="1">
      <alignment horizontal="left"/>
    </xf>
    <xf numFmtId="44" fontId="74" fillId="18" borderId="42" xfId="1" applyFont="1" applyFill="1" applyBorder="1" applyAlignment="1">
      <alignment horizontal="center"/>
    </xf>
    <xf numFmtId="44" fontId="74" fillId="20" borderId="42" xfId="1" applyFont="1" applyFill="1" applyBorder="1" applyAlignment="1">
      <alignment horizontal="center"/>
    </xf>
    <xf numFmtId="168" fontId="74" fillId="3" borderId="42" xfId="1" applyNumberFormat="1" applyFont="1" applyFill="1" applyBorder="1" applyAlignment="1">
      <alignment horizontal="center"/>
    </xf>
    <xf numFmtId="1" fontId="74" fillId="0" borderId="42" xfId="0" applyNumberFormat="1" applyFont="1" applyBorder="1"/>
    <xf numFmtId="1" fontId="59" fillId="8" borderId="3" xfId="0" applyNumberFormat="1" applyFont="1" applyFill="1" applyBorder="1" applyAlignment="1">
      <alignment horizontal="center" vertical="center"/>
    </xf>
    <xf numFmtId="44" fontId="76" fillId="18" borderId="3" xfId="1" applyFont="1" applyFill="1" applyBorder="1" applyAlignment="1">
      <alignment horizontal="center" vertical="center"/>
    </xf>
    <xf numFmtId="44" fontId="76" fillId="20" borderId="3" xfId="1" applyFont="1" applyFill="1" applyBorder="1" applyAlignment="1">
      <alignment horizontal="center" vertical="center"/>
    </xf>
    <xf numFmtId="1" fontId="59" fillId="2" borderId="3" xfId="0" applyNumberFormat="1" applyFont="1" applyFill="1" applyBorder="1" applyAlignment="1">
      <alignment horizontal="center" vertical="center"/>
    </xf>
    <xf numFmtId="168" fontId="76" fillId="3" borderId="3" xfId="1" applyNumberFormat="1" applyFont="1" applyFill="1" applyBorder="1" applyAlignment="1">
      <alignment horizontal="center" vertical="center"/>
    </xf>
    <xf numFmtId="0" fontId="59" fillId="0" borderId="0" xfId="0" applyFont="1" applyAlignment="1">
      <alignment vertical="center"/>
    </xf>
    <xf numFmtId="1" fontId="59" fillId="2" borderId="15" xfId="0" applyNumberFormat="1" applyFont="1" applyFill="1" applyBorder="1" applyAlignment="1">
      <alignment horizontal="center" vertical="center"/>
    </xf>
    <xf numFmtId="168" fontId="76" fillId="3" borderId="15" xfId="1" applyNumberFormat="1" applyFont="1" applyFill="1" applyBorder="1" applyAlignment="1">
      <alignment horizontal="center" vertical="center"/>
    </xf>
    <xf numFmtId="1" fontId="59" fillId="5" borderId="0" xfId="0" applyNumberFormat="1" applyFont="1" applyFill="1" applyBorder="1" applyAlignment="1">
      <alignment horizontal="center" vertical="center"/>
    </xf>
    <xf numFmtId="44" fontId="76" fillId="5" borderId="0" xfId="1" applyFont="1" applyFill="1" applyBorder="1" applyAlignment="1">
      <alignment horizontal="center" vertical="center"/>
    </xf>
    <xf numFmtId="168" fontId="59" fillId="5" borderId="0" xfId="1" applyNumberFormat="1" applyFont="1" applyFill="1" applyBorder="1" applyAlignment="1">
      <alignment horizontal="center" vertical="center"/>
    </xf>
    <xf numFmtId="168" fontId="76" fillId="5" borderId="0" xfId="1" applyNumberFormat="1" applyFont="1" applyFill="1" applyBorder="1" applyAlignment="1">
      <alignment horizontal="center" vertical="center"/>
    </xf>
    <xf numFmtId="0" fontId="59" fillId="5" borderId="0" xfId="0" applyFont="1" applyFill="1" applyAlignment="1">
      <alignment vertical="center"/>
    </xf>
    <xf numFmtId="0" fontId="61" fillId="0" borderId="0" xfId="0" applyNumberFormat="1" applyFont="1" applyAlignment="1">
      <alignment horizontal="center"/>
    </xf>
    <xf numFmtId="0" fontId="62" fillId="15" borderId="46" xfId="0" applyFont="1" applyFill="1" applyBorder="1"/>
    <xf numFmtId="0" fontId="61" fillId="15" borderId="46" xfId="0" applyFont="1" applyFill="1" applyBorder="1"/>
    <xf numFmtId="0" fontId="61" fillId="15" borderId="46" xfId="0" applyFont="1" applyFill="1" applyBorder="1" applyAlignment="1"/>
    <xf numFmtId="0" fontId="61" fillId="15" borderId="47" xfId="0" applyFont="1" applyFill="1" applyBorder="1" applyAlignment="1">
      <alignment horizontal="center"/>
    </xf>
    <xf numFmtId="0" fontId="61" fillId="15" borderId="51" xfId="0" applyFont="1" applyFill="1" applyBorder="1"/>
    <xf numFmtId="0" fontId="61" fillId="15" borderId="51" xfId="0" applyFont="1" applyFill="1" applyBorder="1" applyAlignment="1"/>
    <xf numFmtId="0" fontId="61" fillId="15" borderId="52" xfId="0" applyFont="1" applyFill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59" fillId="16" borderId="41" xfId="0" applyFont="1" applyFill="1" applyBorder="1" applyAlignment="1" applyProtection="1">
      <alignment horizontal="left"/>
      <protection locked="0"/>
    </xf>
    <xf numFmtId="0" fontId="51" fillId="16" borderId="41" xfId="0" applyFont="1" applyFill="1" applyBorder="1" applyAlignment="1" applyProtection="1">
      <alignment horizontal="center"/>
      <protection locked="0"/>
    </xf>
    <xf numFmtId="14" fontId="51" fillId="16" borderId="41" xfId="0" applyNumberFormat="1" applyFont="1" applyFill="1" applyBorder="1" applyAlignment="1" applyProtection="1">
      <alignment horizontal="center"/>
      <protection locked="0"/>
    </xf>
    <xf numFmtId="0" fontId="19" fillId="0" borderId="11" xfId="0" applyFont="1" applyBorder="1" applyProtection="1">
      <protection locked="0"/>
    </xf>
    <xf numFmtId="0" fontId="50" fillId="0" borderId="3" xfId="0" applyFont="1" applyFill="1" applyBorder="1" applyAlignment="1" applyProtection="1">
      <alignment horizontal="center"/>
      <protection locked="0"/>
    </xf>
    <xf numFmtId="0" fontId="50" fillId="5" borderId="41" xfId="0" applyFont="1" applyFill="1" applyBorder="1" applyProtection="1">
      <protection locked="0"/>
    </xf>
    <xf numFmtId="0" fontId="50" fillId="5" borderId="42" xfId="0" applyFont="1" applyFill="1" applyBorder="1" applyProtection="1">
      <protection locked="0"/>
    </xf>
    <xf numFmtId="0" fontId="50" fillId="5" borderId="43" xfId="0" applyFont="1" applyFill="1" applyBorder="1" applyProtection="1">
      <protection locked="0"/>
    </xf>
    <xf numFmtId="167" fontId="59" fillId="0" borderId="42" xfId="0" applyNumberFormat="1" applyFont="1" applyBorder="1" applyProtection="1"/>
    <xf numFmtId="167" fontId="59" fillId="0" borderId="43" xfId="0" applyNumberFormat="1" applyFont="1" applyBorder="1" applyProtection="1"/>
    <xf numFmtId="1" fontId="50" fillId="18" borderId="41" xfId="0" applyNumberFormat="1" applyFont="1" applyFill="1" applyBorder="1" applyAlignment="1" applyProtection="1">
      <alignment horizontal="center"/>
      <protection locked="0"/>
    </xf>
    <xf numFmtId="1" fontId="50" fillId="19" borderId="41" xfId="0" applyNumberFormat="1" applyFont="1" applyFill="1" applyBorder="1" applyAlignment="1" applyProtection="1">
      <alignment horizontal="center"/>
      <protection locked="0"/>
    </xf>
    <xf numFmtId="1" fontId="50" fillId="18" borderId="42" xfId="0" applyNumberFormat="1" applyFont="1" applyFill="1" applyBorder="1" applyAlignment="1" applyProtection="1">
      <alignment horizontal="center"/>
      <protection locked="0"/>
    </xf>
    <xf numFmtId="1" fontId="50" fillId="19" borderId="42" xfId="0" applyNumberFormat="1" applyFont="1" applyFill="1" applyBorder="1" applyAlignment="1" applyProtection="1">
      <alignment horizontal="center"/>
      <protection locked="0"/>
    </xf>
    <xf numFmtId="1" fontId="50" fillId="0" borderId="41" xfId="0" applyNumberFormat="1" applyFont="1" applyBorder="1" applyAlignment="1" applyProtection="1">
      <alignment horizontal="center"/>
      <protection locked="0"/>
    </xf>
    <xf numFmtId="1" fontId="50" fillId="0" borderId="42" xfId="0" applyNumberFormat="1" applyFont="1" applyBorder="1" applyAlignment="1" applyProtection="1">
      <alignment horizontal="center"/>
      <protection locked="0"/>
    </xf>
    <xf numFmtId="1" fontId="50" fillId="0" borderId="43" xfId="0" applyNumberFormat="1" applyFont="1" applyBorder="1" applyAlignment="1" applyProtection="1">
      <alignment horizontal="center"/>
      <protection locked="0"/>
    </xf>
    <xf numFmtId="1" fontId="50" fillId="5" borderId="41" xfId="1" applyNumberFormat="1" applyFont="1" applyFill="1" applyBorder="1" applyAlignment="1" applyProtection="1">
      <alignment horizontal="center"/>
      <protection locked="0"/>
    </xf>
    <xf numFmtId="1" fontId="50" fillId="5" borderId="42" xfId="1" applyNumberFormat="1" applyFont="1" applyFill="1" applyBorder="1" applyAlignment="1" applyProtection="1">
      <alignment horizontal="center"/>
      <protection locked="0"/>
    </xf>
    <xf numFmtId="1" fontId="50" fillId="5" borderId="43" xfId="1" applyNumberFormat="1" applyFont="1" applyFill="1" applyBorder="1" applyAlignment="1" applyProtection="1">
      <alignment horizontal="center"/>
      <protection locked="0"/>
    </xf>
    <xf numFmtId="44" fontId="47" fillId="0" borderId="70" xfId="1" applyFont="1" applyBorder="1" applyAlignment="1">
      <alignment horizontal="center"/>
    </xf>
    <xf numFmtId="44" fontId="47" fillId="0" borderId="71" xfId="1" applyFont="1" applyBorder="1" applyAlignment="1">
      <alignment horizontal="center"/>
    </xf>
    <xf numFmtId="44" fontId="47" fillId="0" borderId="72" xfId="1" applyFont="1" applyBorder="1" applyAlignment="1">
      <alignment horizontal="center"/>
    </xf>
    <xf numFmtId="1" fontId="0" fillId="0" borderId="3" xfId="0" applyNumberFormat="1" applyBorder="1"/>
    <xf numFmtId="166" fontId="50" fillId="12" borderId="73" xfId="1" applyNumberFormat="1" applyFont="1" applyFill="1" applyBorder="1"/>
    <xf numFmtId="166" fontId="50" fillId="12" borderId="74" xfId="1" applyNumberFormat="1" applyFont="1" applyFill="1" applyBorder="1"/>
    <xf numFmtId="1" fontId="0" fillId="0" borderId="15" xfId="0" applyNumberFormat="1" applyBorder="1"/>
    <xf numFmtId="0" fontId="36" fillId="15" borderId="75" xfId="0" applyFont="1" applyFill="1" applyBorder="1"/>
    <xf numFmtId="0" fontId="48" fillId="15" borderId="79" xfId="0" applyFont="1" applyFill="1" applyBorder="1"/>
    <xf numFmtId="1" fontId="74" fillId="0" borderId="41" xfId="0" applyNumberFormat="1" applyFont="1" applyBorder="1" applyAlignment="1" applyProtection="1">
      <alignment horizontal="center"/>
      <protection locked="0"/>
    </xf>
    <xf numFmtId="1" fontId="74" fillId="0" borderId="42" xfId="0" applyNumberFormat="1" applyFont="1" applyBorder="1" applyAlignment="1" applyProtection="1">
      <alignment horizontal="center"/>
      <protection locked="0"/>
    </xf>
    <xf numFmtId="1" fontId="74" fillId="0" borderId="41" xfId="0" applyNumberFormat="1" applyFont="1" applyBorder="1" applyAlignment="1" applyProtection="1">
      <alignment horizontal="center" vertical="center"/>
      <protection locked="0"/>
    </xf>
    <xf numFmtId="168" fontId="74" fillId="3" borderId="41" xfId="1" applyNumberFormat="1" applyFont="1" applyFill="1" applyBorder="1" applyAlignment="1" applyProtection="1">
      <alignment horizontal="center"/>
    </xf>
    <xf numFmtId="168" fontId="74" fillId="3" borderId="42" xfId="1" applyNumberFormat="1" applyFont="1" applyFill="1" applyBorder="1" applyAlignment="1" applyProtection="1">
      <alignment horizontal="center"/>
    </xf>
    <xf numFmtId="168" fontId="59" fillId="3" borderId="3" xfId="1" applyNumberFormat="1" applyFont="1" applyFill="1" applyBorder="1" applyAlignment="1">
      <alignment horizontal="center" vertical="center"/>
    </xf>
    <xf numFmtId="168" fontId="59" fillId="3" borderId="15" xfId="1" applyNumberFormat="1" applyFont="1" applyFill="1" applyBorder="1" applyAlignment="1">
      <alignment horizontal="center" vertical="center"/>
    </xf>
    <xf numFmtId="0" fontId="59" fillId="3" borderId="5" xfId="0" applyFont="1" applyFill="1" applyBorder="1" applyAlignment="1">
      <alignment horizontal="center" vertical="center" textRotation="90"/>
    </xf>
    <xf numFmtId="0" fontId="64" fillId="0" borderId="0" xfId="0" applyFont="1" applyFill="1" applyBorder="1" applyAlignment="1">
      <alignment vertical="center" wrapText="1"/>
    </xf>
    <xf numFmtId="0" fontId="61" fillId="0" borderId="0" xfId="0" applyFont="1" applyBorder="1" applyAlignment="1">
      <alignment horizontal="center"/>
    </xf>
    <xf numFmtId="0" fontId="78" fillId="15" borderId="4" xfId="0" applyFont="1" applyFill="1" applyBorder="1" applyAlignment="1">
      <alignment horizontal="center"/>
    </xf>
    <xf numFmtId="44" fontId="78" fillId="0" borderId="30" xfId="1" applyFont="1" applyBorder="1" applyAlignment="1">
      <alignment horizontal="center"/>
    </xf>
    <xf numFmtId="44" fontId="78" fillId="0" borderId="31" xfId="1" applyFont="1" applyBorder="1" applyAlignment="1">
      <alignment horizontal="center"/>
    </xf>
    <xf numFmtId="44" fontId="78" fillId="0" borderId="32" xfId="1" applyFont="1" applyBorder="1" applyAlignment="1">
      <alignment horizontal="center"/>
    </xf>
    <xf numFmtId="0" fontId="61" fillId="0" borderId="83" xfId="0" applyFont="1" applyBorder="1"/>
    <xf numFmtId="0" fontId="32" fillId="0" borderId="16" xfId="0" applyFont="1" applyBorder="1" applyAlignment="1">
      <alignment horizontal="right"/>
    </xf>
    <xf numFmtId="0" fontId="32" fillId="0" borderId="48" xfId="0" applyFont="1" applyBorder="1" applyAlignment="1">
      <alignment horizontal="right"/>
    </xf>
    <xf numFmtId="0" fontId="32" fillId="0" borderId="50" xfId="0" applyFont="1" applyBorder="1" applyAlignment="1">
      <alignment horizontal="right"/>
    </xf>
    <xf numFmtId="0" fontId="0" fillId="0" borderId="46" xfId="0" applyBorder="1"/>
    <xf numFmtId="0" fontId="59" fillId="19" borderId="41" xfId="0" applyFont="1" applyFill="1" applyBorder="1" applyAlignment="1" applyProtection="1">
      <alignment horizontal="left"/>
      <protection locked="0"/>
    </xf>
    <xf numFmtId="0" fontId="51" fillId="19" borderId="41" xfId="0" applyFont="1" applyFill="1" applyBorder="1" applyAlignment="1" applyProtection="1">
      <alignment horizontal="center"/>
      <protection locked="0"/>
    </xf>
    <xf numFmtId="14" fontId="51" fillId="19" borderId="41" xfId="0" applyNumberFormat="1" applyFont="1" applyFill="1" applyBorder="1" applyAlignment="1" applyProtection="1">
      <alignment horizontal="center"/>
      <protection locked="0"/>
    </xf>
    <xf numFmtId="0" fontId="38" fillId="17" borderId="84" xfId="0" applyFont="1" applyFill="1" applyBorder="1" applyAlignment="1">
      <alignment horizontal="center"/>
    </xf>
    <xf numFmtId="0" fontId="51" fillId="19" borderId="8" xfId="0" applyFont="1" applyFill="1" applyBorder="1" applyAlignment="1" applyProtection="1">
      <alignment horizontal="center"/>
      <protection locked="0"/>
    </xf>
    <xf numFmtId="0" fontId="37" fillId="3" borderId="3" xfId="0" applyFont="1" applyFill="1" applyBorder="1" applyAlignment="1">
      <alignment vertical="center"/>
    </xf>
    <xf numFmtId="0" fontId="37" fillId="23" borderId="3" xfId="0" applyFont="1" applyFill="1" applyBorder="1" applyAlignment="1">
      <alignment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1" fontId="61" fillId="0" borderId="73" xfId="0" applyNumberFormat="1" applyFont="1" applyBorder="1" applyAlignment="1">
      <alignment horizontal="center"/>
    </xf>
    <xf numFmtId="1" fontId="61" fillId="0" borderId="74" xfId="0" applyNumberFormat="1" applyFont="1" applyBorder="1" applyAlignment="1">
      <alignment horizontal="center"/>
    </xf>
    <xf numFmtId="1" fontId="74" fillId="0" borderId="85" xfId="0" applyNumberFormat="1" applyFont="1" applyBorder="1" applyAlignment="1" applyProtection="1">
      <alignment horizontal="center"/>
      <protection locked="0"/>
    </xf>
    <xf numFmtId="1" fontId="74" fillId="0" borderId="86" xfId="0" applyNumberFormat="1" applyFont="1" applyBorder="1" applyAlignment="1" applyProtection="1">
      <alignment horizontal="center"/>
      <protection locked="0"/>
    </xf>
    <xf numFmtId="167" fontId="59" fillId="0" borderId="3" xfId="0" applyNumberFormat="1" applyFont="1" applyBorder="1"/>
    <xf numFmtId="1" fontId="59" fillId="2" borderId="1" xfId="0" applyNumberFormat="1" applyFont="1" applyFill="1" applyBorder="1" applyAlignment="1">
      <alignment vertical="center"/>
    </xf>
    <xf numFmtId="167" fontId="56" fillId="21" borderId="73" xfId="0" applyNumberFormat="1" applyFont="1" applyFill="1" applyBorder="1"/>
    <xf numFmtId="167" fontId="56" fillId="21" borderId="74" xfId="0" applyNumberFormat="1" applyFont="1" applyFill="1" applyBorder="1"/>
    <xf numFmtId="164" fontId="11" fillId="21" borderId="85" xfId="1" applyNumberFormat="1" applyFont="1" applyFill="1" applyBorder="1" applyAlignment="1">
      <alignment horizontal="center" vertical="center"/>
    </xf>
    <xf numFmtId="164" fontId="11" fillId="21" borderId="86" xfId="1" applyNumberFormat="1" applyFont="1" applyFill="1" applyBorder="1" applyAlignment="1">
      <alignment horizontal="center" vertical="center"/>
    </xf>
    <xf numFmtId="164" fontId="11" fillId="22" borderId="86" xfId="1" applyNumberFormat="1" applyFont="1" applyFill="1" applyBorder="1" applyAlignment="1">
      <alignment horizontal="center" vertical="center"/>
    </xf>
    <xf numFmtId="167" fontId="58" fillId="21" borderId="8" xfId="0" applyNumberFormat="1" applyFont="1" applyFill="1" applyBorder="1"/>
    <xf numFmtId="167" fontId="58" fillId="21" borderId="12" xfId="0" applyNumberFormat="1" applyFont="1" applyFill="1" applyBorder="1"/>
    <xf numFmtId="167" fontId="56" fillId="22" borderId="12" xfId="0" applyNumberFormat="1" applyFont="1" applyFill="1" applyBorder="1"/>
    <xf numFmtId="167" fontId="56" fillId="22" borderId="15" xfId="0" applyNumberFormat="1" applyFont="1" applyFill="1" applyBorder="1"/>
    <xf numFmtId="164" fontId="11" fillId="5" borderId="84" xfId="1" applyNumberFormat="1" applyFont="1" applyFill="1" applyBorder="1" applyAlignment="1">
      <alignment horizontal="center"/>
    </xf>
    <xf numFmtId="167" fontId="56" fillId="19" borderId="74" xfId="0" applyNumberFormat="1" applyFont="1" applyFill="1" applyBorder="1"/>
    <xf numFmtId="0" fontId="83" fillId="0" borderId="11" xfId="0" applyNumberFormat="1" applyFont="1" applyBorder="1" applyProtection="1"/>
    <xf numFmtId="0" fontId="0" fillId="0" borderId="11" xfId="0" applyNumberFormat="1" applyBorder="1"/>
    <xf numFmtId="0" fontId="19" fillId="0" borderId="11" xfId="0" quotePrefix="1" applyNumberFormat="1" applyFont="1" applyBorder="1"/>
    <xf numFmtId="0" fontId="66" fillId="0" borderId="11" xfId="0" quotePrefix="1" applyNumberFormat="1" applyFont="1" applyBorder="1"/>
    <xf numFmtId="0" fontId="0" fillId="0" borderId="47" xfId="0" applyNumberFormat="1" applyBorder="1"/>
    <xf numFmtId="0" fontId="38" fillId="23" borderId="3" xfId="0" applyFont="1" applyFill="1" applyBorder="1" applyAlignment="1">
      <alignment horizontal="center" vertical="center"/>
    </xf>
    <xf numFmtId="0" fontId="19" fillId="0" borderId="10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9" fillId="0" borderId="14" xfId="0" applyFont="1" applyBorder="1" applyAlignment="1" applyProtection="1">
      <alignment horizontal="center"/>
      <protection locked="0"/>
    </xf>
    <xf numFmtId="0" fontId="34" fillId="0" borderId="6" xfId="2" applyBorder="1" applyAlignment="1" applyProtection="1">
      <alignment horizontal="center"/>
      <protection locked="0"/>
    </xf>
    <xf numFmtId="0" fontId="34" fillId="0" borderId="7" xfId="2" applyBorder="1" applyAlignment="1" applyProtection="1">
      <alignment horizontal="center"/>
      <protection locked="0"/>
    </xf>
    <xf numFmtId="1" fontId="40" fillId="16" borderId="8" xfId="0" applyNumberFormat="1" applyFont="1" applyFill="1" applyBorder="1" applyAlignment="1">
      <alignment horizontal="center" vertical="top" textRotation="255" shrinkToFit="1"/>
    </xf>
    <xf numFmtId="1" fontId="40" fillId="16" borderId="12" xfId="0" applyNumberFormat="1" applyFont="1" applyFill="1" applyBorder="1" applyAlignment="1">
      <alignment horizontal="center" vertical="top" textRotation="255" shrinkToFit="1"/>
    </xf>
    <xf numFmtId="0" fontId="18" fillId="10" borderId="1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/>
    </xf>
    <xf numFmtId="1" fontId="37" fillId="17" borderId="11" xfId="0" applyNumberFormat="1" applyFont="1" applyFill="1" applyBorder="1" applyAlignment="1">
      <alignment horizontal="center" vertical="top" textRotation="255" shrinkToFit="1"/>
    </xf>
    <xf numFmtId="1" fontId="37" fillId="17" borderId="14" xfId="0" applyNumberFormat="1" applyFont="1" applyFill="1" applyBorder="1" applyAlignment="1">
      <alignment horizontal="center" vertical="top" textRotation="255" shrinkToFit="1"/>
    </xf>
    <xf numFmtId="0" fontId="25" fillId="15" borderId="53" xfId="0" applyFont="1" applyFill="1" applyBorder="1" applyAlignment="1">
      <alignment horizontal="center" wrapText="1"/>
    </xf>
    <xf numFmtId="0" fontId="25" fillId="15" borderId="54" xfId="0" applyFont="1" applyFill="1" applyBorder="1" applyAlignment="1">
      <alignment horizontal="center" wrapText="1"/>
    </xf>
    <xf numFmtId="0" fontId="25" fillId="15" borderId="55" xfId="0" applyFont="1" applyFill="1" applyBorder="1" applyAlignment="1">
      <alignment horizontal="center" wrapText="1"/>
    </xf>
    <xf numFmtId="0" fontId="25" fillId="15" borderId="56" xfId="0" applyFont="1" applyFill="1" applyBorder="1" applyAlignment="1">
      <alignment horizontal="center" wrapText="1"/>
    </xf>
    <xf numFmtId="0" fontId="25" fillId="15" borderId="57" xfId="0" applyFont="1" applyFill="1" applyBorder="1" applyAlignment="1">
      <alignment horizontal="center" wrapText="1"/>
    </xf>
    <xf numFmtId="0" fontId="25" fillId="15" borderId="58" xfId="0" applyFont="1" applyFill="1" applyBorder="1" applyAlignment="1">
      <alignment horizontal="center" wrapText="1"/>
    </xf>
    <xf numFmtId="0" fontId="53" fillId="6" borderId="1" xfId="0" applyFont="1" applyFill="1" applyBorder="1" applyAlignment="1">
      <alignment horizontal="center" vertical="center" wrapText="1"/>
    </xf>
    <xf numFmtId="0" fontId="53" fillId="6" borderId="2" xfId="0" applyFont="1" applyFill="1" applyBorder="1" applyAlignment="1">
      <alignment horizontal="center" vertical="center" wrapText="1"/>
    </xf>
    <xf numFmtId="0" fontId="26" fillId="15" borderId="53" xfId="0" applyFont="1" applyFill="1" applyBorder="1" applyAlignment="1">
      <alignment horizontal="center" vertical="center" wrapText="1"/>
    </xf>
    <xf numFmtId="0" fontId="26" fillId="15" borderId="54" xfId="0" applyFont="1" applyFill="1" applyBorder="1" applyAlignment="1">
      <alignment horizontal="center" vertical="center" wrapText="1"/>
    </xf>
    <xf numFmtId="0" fontId="26" fillId="15" borderId="55" xfId="0" applyFont="1" applyFill="1" applyBorder="1" applyAlignment="1">
      <alignment horizontal="center" vertical="center" wrapText="1"/>
    </xf>
    <xf numFmtId="0" fontId="26" fillId="15" borderId="56" xfId="0" applyFont="1" applyFill="1" applyBorder="1" applyAlignment="1">
      <alignment horizontal="center" vertical="center" wrapText="1"/>
    </xf>
    <xf numFmtId="0" fontId="26" fillId="15" borderId="57" xfId="0" applyFont="1" applyFill="1" applyBorder="1" applyAlignment="1">
      <alignment horizontal="center" vertical="center" wrapText="1"/>
    </xf>
    <xf numFmtId="0" fontId="26" fillId="15" borderId="58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2" fillId="9" borderId="22" xfId="0" applyFont="1" applyFill="1" applyBorder="1" applyAlignment="1">
      <alignment horizontal="center"/>
    </xf>
    <xf numFmtId="0" fontId="22" fillId="9" borderId="23" xfId="0" applyFont="1" applyFill="1" applyBorder="1" applyAlignment="1">
      <alignment horizontal="center"/>
    </xf>
    <xf numFmtId="0" fontId="22" fillId="9" borderId="24" xfId="0" applyFont="1" applyFill="1" applyBorder="1" applyAlignment="1">
      <alignment horizontal="center"/>
    </xf>
    <xf numFmtId="0" fontId="19" fillId="0" borderId="2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67" fontId="19" fillId="0" borderId="10" xfId="0" applyNumberFormat="1" applyFont="1" applyBorder="1" applyAlignment="1">
      <alignment horizontal="center"/>
    </xf>
    <xf numFmtId="167" fontId="19" fillId="0" borderId="0" xfId="0" applyNumberFormat="1" applyFont="1" applyBorder="1" applyAlignment="1">
      <alignment horizontal="center"/>
    </xf>
    <xf numFmtId="167" fontId="19" fillId="0" borderId="14" xfId="0" applyNumberFormat="1" applyFont="1" applyBorder="1" applyAlignment="1">
      <alignment horizontal="center"/>
    </xf>
    <xf numFmtId="167" fontId="19" fillId="0" borderId="6" xfId="0" applyNumberFormat="1" applyFont="1" applyBorder="1" applyAlignment="1">
      <alignment horizontal="center"/>
    </xf>
    <xf numFmtId="167" fontId="19" fillId="0" borderId="7" xfId="0" applyNumberFormat="1" applyFont="1" applyBorder="1" applyAlignment="1">
      <alignment horizontal="center"/>
    </xf>
    <xf numFmtId="0" fontId="22" fillId="9" borderId="22" xfId="0" applyFont="1" applyFill="1" applyBorder="1" applyAlignment="1">
      <alignment horizontal="center" vertical="center"/>
    </xf>
    <xf numFmtId="0" fontId="22" fillId="9" borderId="23" xfId="0" applyFont="1" applyFill="1" applyBorder="1" applyAlignment="1">
      <alignment horizontal="center" vertical="center"/>
    </xf>
    <xf numFmtId="0" fontId="33" fillId="0" borderId="10" xfId="0" applyFont="1" applyBorder="1" applyAlignment="1">
      <alignment horizontal="left" vertical="center" wrapText="1"/>
    </xf>
    <xf numFmtId="0" fontId="23" fillId="15" borderId="53" xfId="0" applyFont="1" applyFill="1" applyBorder="1" applyAlignment="1">
      <alignment horizontal="center" wrapText="1"/>
    </xf>
    <xf numFmtId="0" fontId="23" fillId="15" borderId="54" xfId="0" applyFont="1" applyFill="1" applyBorder="1" applyAlignment="1">
      <alignment horizontal="center" wrapText="1"/>
    </xf>
    <xf numFmtId="0" fontId="23" fillId="15" borderId="55" xfId="0" applyFont="1" applyFill="1" applyBorder="1" applyAlignment="1">
      <alignment horizontal="center" wrapText="1"/>
    </xf>
    <xf numFmtId="0" fontId="23" fillId="15" borderId="56" xfId="0" applyFont="1" applyFill="1" applyBorder="1" applyAlignment="1">
      <alignment horizontal="center" wrapText="1"/>
    </xf>
    <xf numFmtId="0" fontId="23" fillId="15" borderId="57" xfId="0" applyFont="1" applyFill="1" applyBorder="1" applyAlignment="1">
      <alignment horizontal="center" wrapText="1"/>
    </xf>
    <xf numFmtId="0" fontId="23" fillId="15" borderId="58" xfId="0" applyFont="1" applyFill="1" applyBorder="1" applyAlignment="1">
      <alignment horizontal="center" wrapText="1"/>
    </xf>
    <xf numFmtId="1" fontId="19" fillId="0" borderId="1" xfId="0" applyNumberFormat="1" applyFont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4" fillId="9" borderId="2" xfId="0" applyFont="1" applyFill="1" applyBorder="1" applyAlignment="1">
      <alignment horizontal="center" vertical="center"/>
    </xf>
    <xf numFmtId="0" fontId="42" fillId="18" borderId="1" xfId="0" applyFont="1" applyFill="1" applyBorder="1" applyAlignment="1">
      <alignment horizontal="center" vertical="center"/>
    </xf>
    <xf numFmtId="0" fontId="42" fillId="18" borderId="4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top"/>
    </xf>
    <xf numFmtId="0" fontId="43" fillId="19" borderId="3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top"/>
    </xf>
    <xf numFmtId="0" fontId="19" fillId="0" borderId="10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/>
    </xf>
    <xf numFmtId="0" fontId="47" fillId="15" borderId="77" xfId="0" applyFont="1" applyFill="1" applyBorder="1" applyAlignment="1">
      <alignment horizontal="center" vertical="center"/>
    </xf>
    <xf numFmtId="0" fontId="47" fillId="15" borderId="81" xfId="0" applyFont="1" applyFill="1" applyBorder="1" applyAlignment="1">
      <alignment horizontal="center" vertical="center"/>
    </xf>
    <xf numFmtId="0" fontId="47" fillId="15" borderId="78" xfId="0" applyFont="1" applyFill="1" applyBorder="1" applyAlignment="1">
      <alignment horizontal="center" vertical="center"/>
    </xf>
    <xf numFmtId="0" fontId="47" fillId="15" borderId="82" xfId="0" applyFont="1" applyFill="1" applyBorder="1" applyAlignment="1">
      <alignment horizontal="center" vertical="center"/>
    </xf>
    <xf numFmtId="0" fontId="23" fillId="15" borderId="53" xfId="0" applyFont="1" applyFill="1" applyBorder="1" applyAlignment="1">
      <alignment horizontal="center" vertical="center" wrapText="1"/>
    </xf>
    <xf numFmtId="0" fontId="23" fillId="15" borderId="54" xfId="0" applyFont="1" applyFill="1" applyBorder="1" applyAlignment="1">
      <alignment horizontal="center" vertical="center" wrapText="1"/>
    </xf>
    <xf numFmtId="0" fontId="23" fillId="15" borderId="55" xfId="0" applyFont="1" applyFill="1" applyBorder="1" applyAlignment="1">
      <alignment horizontal="center" vertical="center" wrapText="1"/>
    </xf>
    <xf numFmtId="0" fontId="23" fillId="15" borderId="56" xfId="0" applyFont="1" applyFill="1" applyBorder="1" applyAlignment="1">
      <alignment horizontal="center" vertical="center" wrapText="1"/>
    </xf>
    <xf numFmtId="0" fontId="23" fillId="15" borderId="57" xfId="0" applyFont="1" applyFill="1" applyBorder="1" applyAlignment="1">
      <alignment horizontal="center" vertical="center" wrapText="1"/>
    </xf>
    <xf numFmtId="0" fontId="23" fillId="15" borderId="58" xfId="0" applyFont="1" applyFill="1" applyBorder="1" applyAlignment="1">
      <alignment horizontal="center" vertical="center" wrapText="1"/>
    </xf>
    <xf numFmtId="0" fontId="47" fillId="15" borderId="76" xfId="0" applyFont="1" applyFill="1" applyBorder="1" applyAlignment="1">
      <alignment horizontal="center" vertical="center" wrapText="1"/>
    </xf>
    <xf numFmtId="0" fontId="47" fillId="15" borderId="80" xfId="0" applyFont="1" applyFill="1" applyBorder="1" applyAlignment="1">
      <alignment horizontal="center" vertical="center" wrapText="1"/>
    </xf>
    <xf numFmtId="167" fontId="61" fillId="0" borderId="10" xfId="0" applyNumberFormat="1" applyFont="1" applyBorder="1" applyAlignment="1">
      <alignment horizontal="center"/>
    </xf>
    <xf numFmtId="167" fontId="61" fillId="0" borderId="0" xfId="0" applyNumberFormat="1" applyFont="1" applyBorder="1" applyAlignment="1">
      <alignment horizontal="center"/>
    </xf>
    <xf numFmtId="167" fontId="61" fillId="0" borderId="14" xfId="0" applyNumberFormat="1" applyFont="1" applyBorder="1" applyAlignment="1">
      <alignment horizontal="center"/>
    </xf>
    <xf numFmtId="0" fontId="49" fillId="0" borderId="0" xfId="0" applyFont="1" applyBorder="1" applyAlignment="1">
      <alignment horizontal="center" vertical="center" textRotation="180"/>
    </xf>
    <xf numFmtId="0" fontId="78" fillId="0" borderId="38" xfId="0" applyFont="1" applyBorder="1" applyAlignment="1">
      <alignment horizontal="center"/>
    </xf>
    <xf numFmtId="0" fontId="78" fillId="0" borderId="39" xfId="0" applyFont="1" applyBorder="1" applyAlignment="1">
      <alignment horizontal="center"/>
    </xf>
    <xf numFmtId="0" fontId="78" fillId="0" borderId="36" xfId="0" applyFont="1" applyBorder="1" applyAlignment="1">
      <alignment horizontal="center"/>
    </xf>
    <xf numFmtId="0" fontId="78" fillId="0" borderId="37" xfId="0" applyFont="1" applyBorder="1" applyAlignment="1">
      <alignment horizontal="center"/>
    </xf>
    <xf numFmtId="0" fontId="78" fillId="15" borderId="40" xfId="0" applyFont="1" applyFill="1" applyBorder="1" applyAlignment="1">
      <alignment horizontal="center"/>
    </xf>
    <xf numFmtId="0" fontId="78" fillId="15" borderId="33" xfId="0" applyFont="1" applyFill="1" applyBorder="1" applyAlignment="1">
      <alignment horizontal="center"/>
    </xf>
    <xf numFmtId="0" fontId="78" fillId="0" borderId="34" xfId="0" applyFont="1" applyBorder="1" applyAlignment="1">
      <alignment horizontal="center"/>
    </xf>
    <xf numFmtId="0" fontId="78" fillId="0" borderId="35" xfId="0" applyFont="1" applyBorder="1" applyAlignment="1">
      <alignment horizontal="center"/>
    </xf>
    <xf numFmtId="0" fontId="84" fillId="15" borderId="16" xfId="0" applyFont="1" applyFill="1" applyBorder="1" applyAlignment="1">
      <alignment horizontal="center" vertical="center" wrapText="1"/>
    </xf>
    <xf numFmtId="0" fontId="84" fillId="15" borderId="46" xfId="0" applyFont="1" applyFill="1" applyBorder="1" applyAlignment="1">
      <alignment horizontal="center" vertical="center" wrapText="1"/>
    </xf>
    <xf numFmtId="0" fontId="84" fillId="15" borderId="47" xfId="0" applyFont="1" applyFill="1" applyBorder="1" applyAlignment="1">
      <alignment horizontal="center" vertical="center" wrapText="1"/>
    </xf>
    <xf numFmtId="0" fontId="84" fillId="15" borderId="48" xfId="0" applyFont="1" applyFill="1" applyBorder="1" applyAlignment="1">
      <alignment horizontal="center" vertical="center" wrapText="1"/>
    </xf>
    <xf numFmtId="0" fontId="84" fillId="15" borderId="0" xfId="0" applyFont="1" applyFill="1" applyBorder="1" applyAlignment="1">
      <alignment horizontal="center" vertical="center" wrapText="1"/>
    </xf>
    <xf numFmtId="0" fontId="84" fillId="15" borderId="49" xfId="0" applyFont="1" applyFill="1" applyBorder="1" applyAlignment="1">
      <alignment horizontal="center" vertical="center" wrapText="1"/>
    </xf>
    <xf numFmtId="0" fontId="84" fillId="15" borderId="51" xfId="0" applyFont="1" applyFill="1" applyBorder="1" applyAlignment="1">
      <alignment horizontal="center" vertical="center" wrapText="1"/>
    </xf>
    <xf numFmtId="0" fontId="84" fillId="15" borderId="52" xfId="0" applyFont="1" applyFill="1" applyBorder="1" applyAlignment="1">
      <alignment horizontal="center" vertical="center" wrapText="1"/>
    </xf>
    <xf numFmtId="0" fontId="66" fillId="3" borderId="12" xfId="0" applyFont="1" applyFill="1" applyBorder="1" applyAlignment="1">
      <alignment horizontal="center" vertical="center" wrapText="1"/>
    </xf>
    <xf numFmtId="0" fontId="74" fillId="0" borderId="1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center" wrapText="1"/>
    </xf>
    <xf numFmtId="0" fontId="76" fillId="20" borderId="8" xfId="0" applyFont="1" applyFill="1" applyBorder="1" applyAlignment="1">
      <alignment horizontal="left" vertical="center" textRotation="90" wrapText="1" readingOrder="2"/>
    </xf>
    <xf numFmtId="0" fontId="76" fillId="20" borderId="15" xfId="0" applyFont="1" applyFill="1" applyBorder="1" applyAlignment="1">
      <alignment horizontal="left" vertical="center" textRotation="90" wrapText="1" readingOrder="2"/>
    </xf>
    <xf numFmtId="167" fontId="61" fillId="0" borderId="6" xfId="0" applyNumberFormat="1" applyFont="1" applyBorder="1" applyAlignment="1">
      <alignment horizontal="center"/>
    </xf>
    <xf numFmtId="167" fontId="61" fillId="0" borderId="7" xfId="0" applyNumberFormat="1" applyFont="1" applyBorder="1" applyAlignment="1">
      <alignment horizontal="center"/>
    </xf>
    <xf numFmtId="0" fontId="59" fillId="0" borderId="9" xfId="0" applyFont="1" applyBorder="1" applyAlignment="1">
      <alignment horizontal="center" vertical="center"/>
    </xf>
    <xf numFmtId="0" fontId="61" fillId="0" borderId="63" xfId="0" applyFont="1" applyBorder="1"/>
    <xf numFmtId="0" fontId="61" fillId="0" borderId="5" xfId="0" applyFont="1" applyBorder="1"/>
    <xf numFmtId="0" fontId="61" fillId="0" borderId="64" xfId="0" applyFont="1" applyBorder="1"/>
    <xf numFmtId="0" fontId="76" fillId="3" borderId="26" xfId="0" applyFont="1" applyFill="1" applyBorder="1" applyAlignment="1">
      <alignment horizontal="center" vertical="center" textRotation="90" wrapText="1"/>
    </xf>
    <xf numFmtId="0" fontId="76" fillId="3" borderId="17" xfId="0" applyFont="1" applyFill="1" applyBorder="1" applyAlignment="1">
      <alignment horizontal="center" vertical="center" textRotation="90" wrapText="1"/>
    </xf>
    <xf numFmtId="0" fontId="76" fillId="3" borderId="18" xfId="0" applyFont="1" applyFill="1" applyBorder="1" applyAlignment="1">
      <alignment horizontal="center" vertical="center" textRotation="90" wrapText="1"/>
    </xf>
    <xf numFmtId="0" fontId="61" fillId="15" borderId="48" xfId="0" applyFont="1" applyFill="1" applyBorder="1" applyAlignment="1">
      <alignment horizontal="left"/>
    </xf>
    <xf numFmtId="0" fontId="61" fillId="15" borderId="0" xfId="0" applyFont="1" applyFill="1" applyBorder="1" applyAlignment="1">
      <alignment horizontal="left"/>
    </xf>
    <xf numFmtId="0" fontId="61" fillId="15" borderId="49" xfId="0" applyFont="1" applyFill="1" applyBorder="1" applyAlignment="1">
      <alignment horizontal="left"/>
    </xf>
    <xf numFmtId="1" fontId="59" fillId="0" borderId="1" xfId="0" applyNumberFormat="1" applyFont="1" applyBorder="1" applyAlignment="1">
      <alignment horizontal="left" vertical="center"/>
    </xf>
    <xf numFmtId="1" fontId="59" fillId="0" borderId="7" xfId="0" applyNumberFormat="1" applyFont="1" applyBorder="1" applyAlignment="1">
      <alignment horizontal="left" vertical="center"/>
    </xf>
    <xf numFmtId="0" fontId="76" fillId="18" borderId="8" xfId="0" applyFont="1" applyFill="1" applyBorder="1" applyAlignment="1">
      <alignment horizontal="center" vertical="center" textRotation="90" readingOrder="2"/>
    </xf>
    <xf numFmtId="0" fontId="76" fillId="18" borderId="15" xfId="0" applyFont="1" applyFill="1" applyBorder="1" applyAlignment="1">
      <alignment horizontal="center" vertical="center" textRotation="90" readingOrder="2"/>
    </xf>
    <xf numFmtId="0" fontId="76" fillId="18" borderId="8" xfId="0" applyFont="1" applyFill="1" applyBorder="1" applyAlignment="1">
      <alignment horizontal="center" vertical="center" textRotation="90" wrapText="1" readingOrder="2"/>
    </xf>
    <xf numFmtId="0" fontId="76" fillId="18" borderId="15" xfId="0" applyFont="1" applyFill="1" applyBorder="1" applyAlignment="1">
      <alignment horizontal="center" vertical="center" textRotation="90" wrapText="1" readingOrder="2"/>
    </xf>
    <xf numFmtId="0" fontId="76" fillId="20" borderId="8" xfId="0" applyFont="1" applyFill="1" applyBorder="1" applyAlignment="1">
      <alignment horizontal="center" vertical="center" textRotation="90" wrapText="1" readingOrder="2"/>
    </xf>
    <xf numFmtId="0" fontId="76" fillId="20" borderId="15" xfId="0" applyFont="1" applyFill="1" applyBorder="1" applyAlignment="1">
      <alignment horizontal="center" vertical="center" textRotation="90" wrapText="1" readingOrder="2"/>
    </xf>
    <xf numFmtId="0" fontId="82" fillId="0" borderId="13" xfId="0" applyFont="1" applyFill="1" applyBorder="1" applyAlignment="1">
      <alignment horizontal="center" vertical="center" textRotation="90" readingOrder="2"/>
    </xf>
    <xf numFmtId="0" fontId="82" fillId="0" borderId="0" xfId="0" applyFont="1" applyFill="1" applyBorder="1" applyAlignment="1">
      <alignment horizontal="center" vertical="center" textRotation="90" readingOrder="2"/>
    </xf>
    <xf numFmtId="0" fontId="82" fillId="0" borderId="14" xfId="0" applyFont="1" applyFill="1" applyBorder="1" applyAlignment="1">
      <alignment horizontal="center" vertical="center" textRotation="90" readingOrder="2"/>
    </xf>
    <xf numFmtId="0" fontId="70" fillId="0" borderId="19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62" fillId="0" borderId="4" xfId="0" applyFont="1" applyBorder="1" applyAlignment="1">
      <alignment horizontal="center" vertical="center"/>
    </xf>
    <xf numFmtId="0" fontId="62" fillId="0" borderId="10" xfId="0" applyFont="1" applyBorder="1" applyAlignment="1">
      <alignment horizontal="center" vertical="center"/>
    </xf>
    <xf numFmtId="0" fontId="62" fillId="0" borderId="2" xfId="0" applyFont="1" applyBorder="1" applyAlignment="1">
      <alignment horizontal="center" vertical="center"/>
    </xf>
    <xf numFmtId="0" fontId="74" fillId="0" borderId="4" xfId="0" applyFont="1" applyBorder="1" applyAlignment="1">
      <alignment horizontal="center" vertical="center"/>
    </xf>
    <xf numFmtId="0" fontId="74" fillId="8" borderId="8" xfId="0" applyFont="1" applyFill="1" applyBorder="1" applyAlignment="1" applyProtection="1">
      <alignment horizontal="left" textRotation="90" readingOrder="2"/>
      <protection locked="0"/>
    </xf>
    <xf numFmtId="0" fontId="74" fillId="8" borderId="15" xfId="0" applyFont="1" applyFill="1" applyBorder="1" applyAlignment="1" applyProtection="1">
      <alignment horizontal="left" textRotation="90" readingOrder="2"/>
      <protection locked="0"/>
    </xf>
    <xf numFmtId="0" fontId="74" fillId="0" borderId="2" xfId="0" applyFont="1" applyBorder="1" applyAlignment="1">
      <alignment horizontal="center" vertical="center" wrapText="1"/>
    </xf>
    <xf numFmtId="0" fontId="54" fillId="15" borderId="53" xfId="0" applyFont="1" applyFill="1" applyBorder="1" applyAlignment="1">
      <alignment horizontal="center" vertical="center" wrapText="1"/>
    </xf>
    <xf numFmtId="0" fontId="54" fillId="15" borderId="54" xfId="0" applyFont="1" applyFill="1" applyBorder="1" applyAlignment="1">
      <alignment horizontal="center" vertical="center" wrapText="1"/>
    </xf>
    <xf numFmtId="0" fontId="54" fillId="15" borderId="55" xfId="0" applyFont="1" applyFill="1" applyBorder="1" applyAlignment="1">
      <alignment horizontal="center" vertical="center" wrapText="1"/>
    </xf>
    <xf numFmtId="0" fontId="54" fillId="15" borderId="59" xfId="0" applyFont="1" applyFill="1" applyBorder="1" applyAlignment="1">
      <alignment horizontal="center" vertical="center" wrapText="1"/>
    </xf>
    <xf numFmtId="0" fontId="54" fillId="15" borderId="0" xfId="0" applyFont="1" applyFill="1" applyBorder="1" applyAlignment="1">
      <alignment horizontal="center" vertical="center" wrapText="1"/>
    </xf>
    <xf numFmtId="0" fontId="54" fillId="15" borderId="60" xfId="0" applyFont="1" applyFill="1" applyBorder="1" applyAlignment="1">
      <alignment horizontal="center" vertical="center" wrapText="1"/>
    </xf>
    <xf numFmtId="0" fontId="54" fillId="15" borderId="56" xfId="0" applyFont="1" applyFill="1" applyBorder="1" applyAlignment="1">
      <alignment horizontal="center" vertical="center" wrapText="1"/>
    </xf>
    <xf numFmtId="0" fontId="54" fillId="15" borderId="57" xfId="0" applyFont="1" applyFill="1" applyBorder="1" applyAlignment="1">
      <alignment horizontal="center" vertical="center" wrapText="1"/>
    </xf>
    <xf numFmtId="0" fontId="54" fillId="15" borderId="58" xfId="0" applyFont="1" applyFill="1" applyBorder="1" applyAlignment="1">
      <alignment horizontal="center" vertical="center" wrapText="1"/>
    </xf>
    <xf numFmtId="0" fontId="53" fillId="15" borderId="16" xfId="0" applyFont="1" applyFill="1" applyBorder="1" applyAlignment="1">
      <alignment horizontal="left" vertical="center"/>
    </xf>
    <xf numFmtId="0" fontId="53" fillId="15" borderId="46" xfId="0" applyFont="1" applyFill="1" applyBorder="1" applyAlignment="1">
      <alignment horizontal="left" vertical="center"/>
    </xf>
    <xf numFmtId="0" fontId="53" fillId="15" borderId="47" xfId="0" applyFont="1" applyFill="1" applyBorder="1" applyAlignment="1">
      <alignment horizontal="left" vertical="center"/>
    </xf>
    <xf numFmtId="0" fontId="53" fillId="15" borderId="48" xfId="0" applyFont="1" applyFill="1" applyBorder="1" applyAlignment="1">
      <alignment horizontal="left" vertical="center"/>
    </xf>
    <xf numFmtId="0" fontId="53" fillId="15" borderId="0" xfId="0" applyFont="1" applyFill="1" applyBorder="1" applyAlignment="1">
      <alignment horizontal="left" vertical="center"/>
    </xf>
    <xf numFmtId="0" fontId="53" fillId="15" borderId="49" xfId="0" applyFont="1" applyFill="1" applyBorder="1" applyAlignment="1">
      <alignment horizontal="left" vertical="center"/>
    </xf>
    <xf numFmtId="0" fontId="53" fillId="15" borderId="50" xfId="0" applyFont="1" applyFill="1" applyBorder="1" applyAlignment="1">
      <alignment horizontal="left" vertical="center"/>
    </xf>
    <xf numFmtId="0" fontId="53" fillId="15" borderId="51" xfId="0" applyFont="1" applyFill="1" applyBorder="1" applyAlignment="1">
      <alignment horizontal="left" vertical="center"/>
    </xf>
    <xf numFmtId="0" fontId="53" fillId="15" borderId="5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1" fillId="0" borderId="8" xfId="1" applyNumberFormat="1" applyFont="1" applyBorder="1" applyAlignment="1">
      <alignment horizontal="center" vertical="center"/>
    </xf>
    <xf numFmtId="164" fontId="11" fillId="0" borderId="15" xfId="1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" fontId="11" fillId="0" borderId="5" xfId="0" applyNumberFormat="1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1" fontId="1" fillId="22" borderId="84" xfId="0" applyNumberFormat="1" applyFont="1" applyFill="1" applyBorder="1" applyAlignment="1">
      <alignment horizontal="center" vertical="top" textRotation="255" shrinkToFit="1"/>
    </xf>
    <xf numFmtId="1" fontId="1" fillId="22" borderId="12" xfId="0" applyNumberFormat="1" applyFont="1" applyFill="1" applyBorder="1" applyAlignment="1">
      <alignment horizontal="center" vertical="top" textRotation="255" shrinkToFit="1"/>
    </xf>
    <xf numFmtId="1" fontId="1" fillId="22" borderId="15" xfId="0" applyNumberFormat="1" applyFont="1" applyFill="1" applyBorder="1" applyAlignment="1">
      <alignment horizontal="center" vertical="top" textRotation="255" shrinkToFit="1"/>
    </xf>
    <xf numFmtId="1" fontId="1" fillId="21" borderId="41" xfId="0" applyNumberFormat="1" applyFont="1" applyFill="1" applyBorder="1" applyAlignment="1">
      <alignment horizontal="center" vertical="top" textRotation="255" shrinkToFit="1"/>
    </xf>
    <xf numFmtId="1" fontId="1" fillId="21" borderId="42" xfId="0" applyNumberFormat="1" applyFont="1" applyFill="1" applyBorder="1" applyAlignment="1">
      <alignment horizontal="center" vertical="top" textRotation="255" shrinkToFit="1"/>
    </xf>
    <xf numFmtId="167" fontId="32" fillId="0" borderId="46" xfId="0" applyNumberFormat="1" applyFont="1" applyBorder="1" applyAlignment="1">
      <alignment horizontal="center"/>
    </xf>
    <xf numFmtId="167" fontId="32" fillId="0" borderId="0" xfId="0" applyNumberFormat="1" applyFont="1" applyBorder="1" applyAlignment="1">
      <alignment horizontal="center"/>
    </xf>
    <xf numFmtId="167" fontId="32" fillId="0" borderId="49" xfId="0" applyNumberFormat="1" applyFont="1" applyBorder="1" applyAlignment="1">
      <alignment horizontal="center"/>
    </xf>
    <xf numFmtId="167" fontId="32" fillId="0" borderId="51" xfId="0" applyNumberFormat="1" applyFont="1" applyBorder="1" applyAlignment="1">
      <alignment horizontal="center"/>
    </xf>
    <xf numFmtId="167" fontId="32" fillId="0" borderId="52" xfId="0" applyNumberFormat="1" applyFont="1" applyBorder="1" applyAlignment="1">
      <alignment horizont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F0C1"/>
      <color rgb="FFFFEFBD"/>
      <color rgb="FFFFF6D9"/>
      <color rgb="FFD8EACC"/>
      <color rgb="FFD1E3F3"/>
      <color rgb="FFFBE4D5"/>
      <color rgb="FFD9EBCD"/>
      <color rgb="FF9900FF"/>
      <color rgb="FFECD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Zeros="0" tabSelected="1" workbookViewId="0">
      <selection activeCell="P60" sqref="P60"/>
    </sheetView>
  </sheetViews>
  <sheetFormatPr baseColWidth="10" defaultColWidth="11.42578125" defaultRowHeight="17.25"/>
  <cols>
    <col min="1" max="1" width="4.28515625" style="75" customWidth="1"/>
    <col min="2" max="2" width="5.140625" customWidth="1"/>
    <col min="3" max="3" width="30.28515625" style="206" customWidth="1"/>
    <col min="4" max="12" width="4" customWidth="1"/>
    <col min="13" max="14" width="9.7109375" customWidth="1"/>
    <col min="15" max="15" width="5.5703125" customWidth="1"/>
  </cols>
  <sheetData>
    <row r="1" spans="1:16" ht="16.5" customHeight="1" thickTop="1">
      <c r="A1" s="104">
        <v>1</v>
      </c>
      <c r="C1" s="205"/>
      <c r="D1" s="63"/>
      <c r="E1" s="63"/>
      <c r="F1" s="63"/>
      <c r="G1" s="63"/>
      <c r="H1" s="411" t="s">
        <v>100</v>
      </c>
      <c r="I1" s="412"/>
      <c r="J1" s="412"/>
      <c r="K1" s="412"/>
      <c r="L1" s="412"/>
      <c r="M1" s="412"/>
      <c r="N1" s="412"/>
      <c r="O1" s="413"/>
    </row>
    <row r="2" spans="1:16" ht="20.25" customHeight="1" thickBot="1">
      <c r="B2" s="63"/>
      <c r="C2" s="205"/>
      <c r="D2" s="63"/>
      <c r="E2" s="63"/>
      <c r="F2" s="63"/>
      <c r="G2" s="63"/>
      <c r="H2" s="414"/>
      <c r="I2" s="415"/>
      <c r="J2" s="415"/>
      <c r="K2" s="415"/>
      <c r="L2" s="415"/>
      <c r="M2" s="415"/>
      <c r="N2" s="415"/>
      <c r="O2" s="416"/>
    </row>
    <row r="3" spans="1:16" ht="8.25" customHeight="1" thickTop="1"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16.5">
      <c r="A4" s="48" t="s">
        <v>0</v>
      </c>
      <c r="B4" s="77"/>
      <c r="C4" s="207"/>
      <c r="D4" s="399"/>
      <c r="E4" s="399"/>
      <c r="F4" s="399"/>
      <c r="G4" s="399"/>
      <c r="H4" s="399"/>
      <c r="I4" s="399"/>
      <c r="J4" s="399"/>
      <c r="K4" s="399"/>
      <c r="L4" s="399"/>
      <c r="M4" s="20" t="s">
        <v>2</v>
      </c>
      <c r="N4" s="20"/>
      <c r="O4" s="323"/>
    </row>
    <row r="5" spans="1:16" ht="16.5">
      <c r="A5" s="49" t="s">
        <v>90</v>
      </c>
      <c r="B5" s="43"/>
      <c r="C5" s="208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1"/>
    </row>
    <row r="6" spans="1:16" ht="16.5">
      <c r="A6" s="49" t="s">
        <v>21</v>
      </c>
      <c r="B6" s="43"/>
      <c r="C6" s="208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1"/>
    </row>
    <row r="7" spans="1:16" ht="16.5">
      <c r="A7" s="51" t="s">
        <v>89</v>
      </c>
      <c r="B7" s="78"/>
      <c r="C7" s="209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403"/>
    </row>
    <row r="8" spans="1:16" ht="5.25" customHeight="1">
      <c r="B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6" ht="34.5" customHeight="1">
      <c r="B9" s="18"/>
      <c r="D9" s="18"/>
      <c r="E9" s="406" t="s">
        <v>138</v>
      </c>
      <c r="F9" s="407"/>
      <c r="G9" s="407"/>
      <c r="H9" s="407"/>
      <c r="I9" s="407"/>
      <c r="J9" s="408"/>
      <c r="K9" s="417" t="s">
        <v>42</v>
      </c>
      <c r="L9" s="418"/>
      <c r="M9" s="18"/>
      <c r="N9" s="18"/>
      <c r="O9" s="18"/>
    </row>
    <row r="10" spans="1:16" s="26" customFormat="1" ht="67.5" customHeight="1">
      <c r="B10" s="76" t="s">
        <v>1</v>
      </c>
      <c r="C10" s="210" t="s">
        <v>85</v>
      </c>
      <c r="D10" s="199" t="s">
        <v>60</v>
      </c>
      <c r="E10" s="200" t="s">
        <v>43</v>
      </c>
      <c r="F10" s="200" t="s">
        <v>44</v>
      </c>
      <c r="G10" s="200" t="s">
        <v>45</v>
      </c>
      <c r="H10" s="201" t="s">
        <v>46</v>
      </c>
      <c r="I10" s="201" t="s">
        <v>47</v>
      </c>
      <c r="J10" s="201" t="s">
        <v>91</v>
      </c>
      <c r="K10" s="200" t="s">
        <v>48</v>
      </c>
      <c r="L10" s="200" t="s">
        <v>49</v>
      </c>
      <c r="M10" s="202" t="s">
        <v>116</v>
      </c>
      <c r="N10" s="202" t="s">
        <v>117</v>
      </c>
      <c r="O10" s="203" t="s">
        <v>50</v>
      </c>
      <c r="P10"/>
    </row>
    <row r="11" spans="1:16" s="74" customFormat="1" ht="18.75" customHeight="1">
      <c r="A11" s="404" t="s">
        <v>64</v>
      </c>
      <c r="B11" s="175">
        <v>1</v>
      </c>
      <c r="C11" s="320"/>
      <c r="D11" s="321"/>
      <c r="E11" s="321"/>
      <c r="F11" s="321"/>
      <c r="G11" s="321"/>
      <c r="H11" s="321"/>
      <c r="I11" s="321"/>
      <c r="J11" s="321"/>
      <c r="K11" s="321"/>
      <c r="L11" s="321"/>
      <c r="M11" s="322"/>
      <c r="N11" s="322"/>
      <c r="O11" s="176">
        <f>N11-M11</f>
        <v>0</v>
      </c>
    </row>
    <row r="12" spans="1:16" s="74" customFormat="1" ht="18.75" customHeight="1">
      <c r="A12" s="405"/>
      <c r="B12" s="177">
        <f>B11+1</f>
        <v>2</v>
      </c>
      <c r="C12" s="320"/>
      <c r="D12" s="321"/>
      <c r="E12" s="321"/>
      <c r="F12" s="321"/>
      <c r="G12" s="321"/>
      <c r="H12" s="321"/>
      <c r="I12" s="321"/>
      <c r="J12" s="321"/>
      <c r="K12" s="321"/>
      <c r="L12" s="321"/>
      <c r="M12" s="322"/>
      <c r="N12" s="322"/>
      <c r="O12" s="178">
        <f>N12-M12</f>
        <v>0</v>
      </c>
    </row>
    <row r="13" spans="1:16" s="74" customFormat="1" ht="18.75" customHeight="1">
      <c r="A13" s="405"/>
      <c r="B13" s="177">
        <f t="shared" ref="B13:B68" si="0">B12+1</f>
        <v>3</v>
      </c>
      <c r="C13" s="320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178">
        <f t="shared" ref="O13:O68" si="1">N13-M13</f>
        <v>0</v>
      </c>
    </row>
    <row r="14" spans="1:16" s="74" customFormat="1" ht="18.75" customHeight="1">
      <c r="A14" s="405"/>
      <c r="B14" s="177">
        <f t="shared" si="0"/>
        <v>4</v>
      </c>
      <c r="C14" s="320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21"/>
      <c r="O14" s="178">
        <f t="shared" si="1"/>
        <v>0</v>
      </c>
    </row>
    <row r="15" spans="1:16" s="74" customFormat="1" ht="18.75" customHeight="1">
      <c r="A15" s="405"/>
      <c r="B15" s="177">
        <f t="shared" si="0"/>
        <v>5</v>
      </c>
      <c r="C15" s="320"/>
      <c r="D15" s="321"/>
      <c r="E15" s="321"/>
      <c r="F15" s="321"/>
      <c r="G15" s="321"/>
      <c r="H15" s="321"/>
      <c r="I15" s="321"/>
      <c r="J15" s="321"/>
      <c r="K15" s="321"/>
      <c r="L15" s="321"/>
      <c r="M15" s="321"/>
      <c r="N15" s="321"/>
      <c r="O15" s="178">
        <f t="shared" si="1"/>
        <v>0</v>
      </c>
    </row>
    <row r="16" spans="1:16" s="74" customFormat="1" ht="18.75" customHeight="1">
      <c r="A16" s="405"/>
      <c r="B16" s="177">
        <f t="shared" si="0"/>
        <v>6</v>
      </c>
      <c r="C16" s="320"/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178">
        <f t="shared" si="1"/>
        <v>0</v>
      </c>
    </row>
    <row r="17" spans="1:15" s="74" customFormat="1" ht="18.75" customHeight="1">
      <c r="A17" s="405"/>
      <c r="B17" s="177">
        <f t="shared" si="0"/>
        <v>7</v>
      </c>
      <c r="C17" s="320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178">
        <f t="shared" si="1"/>
        <v>0</v>
      </c>
    </row>
    <row r="18" spans="1:15" s="74" customFormat="1" ht="18.75" customHeight="1">
      <c r="A18" s="405"/>
      <c r="B18" s="177">
        <f t="shared" si="0"/>
        <v>8</v>
      </c>
      <c r="C18" s="320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178">
        <f t="shared" si="1"/>
        <v>0</v>
      </c>
    </row>
    <row r="19" spans="1:15" s="74" customFormat="1" ht="18.75" customHeight="1">
      <c r="A19" s="405"/>
      <c r="B19" s="177">
        <f t="shared" si="0"/>
        <v>9</v>
      </c>
      <c r="C19" s="320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178">
        <f t="shared" si="1"/>
        <v>0</v>
      </c>
    </row>
    <row r="20" spans="1:15" s="74" customFormat="1" ht="18.75" customHeight="1">
      <c r="A20" s="405"/>
      <c r="B20" s="177">
        <f t="shared" si="0"/>
        <v>10</v>
      </c>
      <c r="C20" s="320"/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178">
        <f t="shared" si="1"/>
        <v>0</v>
      </c>
    </row>
    <row r="21" spans="1:15" s="74" customFormat="1" ht="18.75" customHeight="1">
      <c r="A21" s="405"/>
      <c r="B21" s="177">
        <f t="shared" si="0"/>
        <v>11</v>
      </c>
      <c r="C21" s="320"/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178">
        <f t="shared" si="1"/>
        <v>0</v>
      </c>
    </row>
    <row r="22" spans="1:15" s="74" customFormat="1" ht="18.75" customHeight="1">
      <c r="A22" s="405"/>
      <c r="B22" s="177">
        <f t="shared" si="0"/>
        <v>12</v>
      </c>
      <c r="C22" s="320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178">
        <f t="shared" si="1"/>
        <v>0</v>
      </c>
    </row>
    <row r="23" spans="1:15" s="74" customFormat="1" ht="18.75" customHeight="1">
      <c r="A23" s="405"/>
      <c r="B23" s="177">
        <f t="shared" si="0"/>
        <v>13</v>
      </c>
      <c r="C23" s="320"/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  <c r="O23" s="178">
        <f t="shared" si="1"/>
        <v>0</v>
      </c>
    </row>
    <row r="24" spans="1:15" s="74" customFormat="1" ht="18.75" customHeight="1">
      <c r="A24" s="405"/>
      <c r="B24" s="177">
        <f t="shared" si="0"/>
        <v>14</v>
      </c>
      <c r="C24" s="320"/>
      <c r="D24" s="321"/>
      <c r="E24" s="321"/>
      <c r="F24" s="321"/>
      <c r="G24" s="321"/>
      <c r="H24" s="321"/>
      <c r="I24" s="321"/>
      <c r="J24" s="321"/>
      <c r="K24" s="321"/>
      <c r="L24" s="321"/>
      <c r="M24" s="321"/>
      <c r="N24" s="321"/>
      <c r="O24" s="178">
        <f t="shared" si="1"/>
        <v>0</v>
      </c>
    </row>
    <row r="25" spans="1:15" s="74" customFormat="1" ht="18.75" customHeight="1">
      <c r="A25" s="405"/>
      <c r="B25" s="177">
        <f t="shared" si="0"/>
        <v>15</v>
      </c>
      <c r="C25" s="320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178">
        <f t="shared" si="1"/>
        <v>0</v>
      </c>
    </row>
    <row r="26" spans="1:15" s="74" customFormat="1" ht="18.75" customHeight="1">
      <c r="A26" s="405"/>
      <c r="B26" s="177">
        <v>16</v>
      </c>
      <c r="C26" s="320"/>
      <c r="D26" s="321"/>
      <c r="E26" s="321"/>
      <c r="F26" s="321"/>
      <c r="G26" s="321"/>
      <c r="H26" s="321"/>
      <c r="I26" s="321"/>
      <c r="J26" s="321"/>
      <c r="K26" s="321"/>
      <c r="L26" s="321"/>
      <c r="M26" s="321"/>
      <c r="N26" s="321"/>
      <c r="O26" s="178">
        <f t="shared" si="1"/>
        <v>0</v>
      </c>
    </row>
    <row r="27" spans="1:15" s="74" customFormat="1" ht="18.75" customHeight="1">
      <c r="A27" s="405"/>
      <c r="B27" s="177">
        <v>17</v>
      </c>
      <c r="C27" s="320"/>
      <c r="D27" s="321"/>
      <c r="E27" s="321"/>
      <c r="F27" s="321"/>
      <c r="G27" s="321"/>
      <c r="H27" s="321"/>
      <c r="I27" s="321"/>
      <c r="J27" s="321"/>
      <c r="K27" s="321"/>
      <c r="L27" s="321"/>
      <c r="M27" s="321"/>
      <c r="N27" s="321"/>
      <c r="O27" s="178">
        <f t="shared" si="1"/>
        <v>0</v>
      </c>
    </row>
    <row r="28" spans="1:15" s="74" customFormat="1" ht="18.75" customHeight="1">
      <c r="A28" s="405"/>
      <c r="B28" s="177">
        <v>18</v>
      </c>
      <c r="C28" s="320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178">
        <f t="shared" si="1"/>
        <v>0</v>
      </c>
    </row>
    <row r="29" spans="1:15" s="74" customFormat="1" ht="18.75" customHeight="1">
      <c r="A29" s="405"/>
      <c r="B29" s="177">
        <v>19</v>
      </c>
      <c r="C29" s="320"/>
      <c r="D29" s="321"/>
      <c r="E29" s="321"/>
      <c r="F29" s="321"/>
      <c r="G29" s="321"/>
      <c r="H29" s="321"/>
      <c r="I29" s="321"/>
      <c r="J29" s="321"/>
      <c r="K29" s="321"/>
      <c r="L29" s="321"/>
      <c r="M29" s="321"/>
      <c r="N29" s="321"/>
      <c r="O29" s="178">
        <f t="shared" si="1"/>
        <v>0</v>
      </c>
    </row>
    <row r="30" spans="1:15" s="74" customFormat="1" ht="18.75" customHeight="1">
      <c r="A30" s="405"/>
      <c r="B30" s="177">
        <v>20</v>
      </c>
      <c r="C30" s="320"/>
      <c r="D30" s="321"/>
      <c r="E30" s="321"/>
      <c r="F30" s="321"/>
      <c r="G30" s="321"/>
      <c r="H30" s="321"/>
      <c r="I30" s="321"/>
      <c r="J30" s="321"/>
      <c r="K30" s="321"/>
      <c r="L30" s="321"/>
      <c r="M30" s="321"/>
      <c r="N30" s="321"/>
      <c r="O30" s="178">
        <f t="shared" si="1"/>
        <v>0</v>
      </c>
    </row>
    <row r="31" spans="1:15" s="74" customFormat="1" ht="18.75" customHeight="1">
      <c r="A31" s="405"/>
      <c r="B31" s="177">
        <v>21</v>
      </c>
      <c r="C31" s="320"/>
      <c r="D31" s="321"/>
      <c r="E31" s="321"/>
      <c r="F31" s="321"/>
      <c r="G31" s="321"/>
      <c r="H31" s="321"/>
      <c r="I31" s="321"/>
      <c r="J31" s="321"/>
      <c r="K31" s="321"/>
      <c r="L31" s="321"/>
      <c r="M31" s="321"/>
      <c r="N31" s="321"/>
      <c r="O31" s="178">
        <f t="shared" si="1"/>
        <v>0</v>
      </c>
    </row>
    <row r="32" spans="1:15" s="74" customFormat="1" ht="18.75" customHeight="1">
      <c r="A32" s="405"/>
      <c r="B32" s="177">
        <v>22</v>
      </c>
      <c r="C32" s="320"/>
      <c r="D32" s="321"/>
      <c r="E32" s="321"/>
      <c r="F32" s="321"/>
      <c r="G32" s="321"/>
      <c r="H32" s="321"/>
      <c r="I32" s="321"/>
      <c r="J32" s="321"/>
      <c r="K32" s="321"/>
      <c r="L32" s="321"/>
      <c r="M32" s="321"/>
      <c r="N32" s="321"/>
      <c r="O32" s="178">
        <f t="shared" si="1"/>
        <v>0</v>
      </c>
    </row>
    <row r="33" spans="1:15" s="74" customFormat="1" ht="18.75" customHeight="1">
      <c r="A33" s="405"/>
      <c r="B33" s="177">
        <v>23</v>
      </c>
      <c r="C33" s="320"/>
      <c r="D33" s="321"/>
      <c r="E33" s="321"/>
      <c r="F33" s="321"/>
      <c r="G33" s="321"/>
      <c r="H33" s="321"/>
      <c r="I33" s="321"/>
      <c r="J33" s="321"/>
      <c r="K33" s="321"/>
      <c r="L33" s="321"/>
      <c r="M33" s="321"/>
      <c r="N33" s="321"/>
      <c r="O33" s="178">
        <f t="shared" si="1"/>
        <v>0</v>
      </c>
    </row>
    <row r="34" spans="1:15" s="74" customFormat="1" ht="18.75" customHeight="1">
      <c r="A34" s="179"/>
      <c r="B34" s="177">
        <v>24</v>
      </c>
      <c r="C34" s="320"/>
      <c r="D34" s="321"/>
      <c r="E34" s="321"/>
      <c r="F34" s="321"/>
      <c r="G34" s="321"/>
      <c r="H34" s="321"/>
      <c r="I34" s="321"/>
      <c r="J34" s="321"/>
      <c r="K34" s="321"/>
      <c r="L34" s="321"/>
      <c r="M34" s="321"/>
      <c r="N34" s="321"/>
      <c r="O34" s="178">
        <f t="shared" si="1"/>
        <v>0</v>
      </c>
    </row>
    <row r="35" spans="1:15" s="74" customFormat="1" ht="18.75" customHeight="1">
      <c r="A35" s="179"/>
      <c r="B35" s="177">
        <v>25</v>
      </c>
      <c r="C35" s="320"/>
      <c r="D35" s="321"/>
      <c r="E35" s="321"/>
      <c r="F35" s="321"/>
      <c r="G35" s="321"/>
      <c r="H35" s="321"/>
      <c r="I35" s="321"/>
      <c r="J35" s="321"/>
      <c r="K35" s="321"/>
      <c r="L35" s="321"/>
      <c r="M35" s="321"/>
      <c r="N35" s="321"/>
      <c r="O35" s="178">
        <f t="shared" si="1"/>
        <v>0</v>
      </c>
    </row>
    <row r="36" spans="1:15" s="74" customFormat="1" ht="18.75" customHeight="1">
      <c r="A36" s="179"/>
      <c r="B36" s="177">
        <v>26</v>
      </c>
      <c r="C36" s="320"/>
      <c r="D36" s="321"/>
      <c r="E36" s="321"/>
      <c r="F36" s="321"/>
      <c r="G36" s="321"/>
      <c r="H36" s="321"/>
      <c r="I36" s="321"/>
      <c r="J36" s="321"/>
      <c r="K36" s="321"/>
      <c r="L36" s="321"/>
      <c r="M36" s="321"/>
      <c r="N36" s="321"/>
      <c r="O36" s="178">
        <f t="shared" si="1"/>
        <v>0</v>
      </c>
    </row>
    <row r="37" spans="1:15" s="74" customFormat="1" ht="18.75" customHeight="1">
      <c r="A37" s="179"/>
      <c r="B37" s="177">
        <v>27</v>
      </c>
      <c r="C37" s="320"/>
      <c r="D37" s="321"/>
      <c r="E37" s="321"/>
      <c r="F37" s="321"/>
      <c r="G37" s="321"/>
      <c r="H37" s="321"/>
      <c r="I37" s="321"/>
      <c r="J37" s="321"/>
      <c r="K37" s="321"/>
      <c r="L37" s="321"/>
      <c r="M37" s="321"/>
      <c r="N37" s="321"/>
      <c r="O37" s="178">
        <f t="shared" si="1"/>
        <v>0</v>
      </c>
    </row>
    <row r="38" spans="1:15" s="74" customFormat="1" ht="18.75" customHeight="1">
      <c r="A38" s="179"/>
      <c r="B38" s="177">
        <v>28</v>
      </c>
      <c r="C38" s="320"/>
      <c r="D38" s="321"/>
      <c r="E38" s="321"/>
      <c r="F38" s="321"/>
      <c r="G38" s="321"/>
      <c r="H38" s="321"/>
      <c r="I38" s="321"/>
      <c r="J38" s="321"/>
      <c r="K38" s="321"/>
      <c r="L38" s="321"/>
      <c r="M38" s="321"/>
      <c r="N38" s="321"/>
      <c r="O38" s="178">
        <f t="shared" si="1"/>
        <v>0</v>
      </c>
    </row>
    <row r="39" spans="1:15" s="74" customFormat="1" ht="18.75" customHeight="1">
      <c r="A39" s="179"/>
      <c r="B39" s="177">
        <v>29</v>
      </c>
      <c r="C39" s="320"/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178">
        <f t="shared" si="1"/>
        <v>0</v>
      </c>
    </row>
    <row r="40" spans="1:15" s="74" customFormat="1" ht="18.75" customHeight="1">
      <c r="A40" s="179"/>
      <c r="B40" s="177">
        <v>30</v>
      </c>
      <c r="C40" s="320"/>
      <c r="D40" s="321"/>
      <c r="E40" s="321"/>
      <c r="F40" s="321"/>
      <c r="G40" s="321"/>
      <c r="H40" s="321"/>
      <c r="I40" s="321"/>
      <c r="J40" s="321"/>
      <c r="K40" s="321"/>
      <c r="L40" s="321"/>
      <c r="M40" s="321"/>
      <c r="N40" s="321"/>
      <c r="O40" s="178">
        <f t="shared" si="1"/>
        <v>0</v>
      </c>
    </row>
    <row r="41" spans="1:15" s="74" customFormat="1" ht="18.75" customHeight="1">
      <c r="A41" s="179"/>
      <c r="B41" s="177">
        <v>31</v>
      </c>
      <c r="C41" s="320"/>
      <c r="D41" s="321"/>
      <c r="E41" s="321"/>
      <c r="F41" s="321"/>
      <c r="G41" s="321"/>
      <c r="H41" s="321"/>
      <c r="I41" s="321"/>
      <c r="J41" s="321"/>
      <c r="K41" s="321"/>
      <c r="L41" s="321"/>
      <c r="M41" s="321"/>
      <c r="N41" s="321"/>
      <c r="O41" s="178">
        <f t="shared" si="1"/>
        <v>0</v>
      </c>
    </row>
    <row r="42" spans="1:15" s="74" customFormat="1" ht="18.75" customHeight="1">
      <c r="A42" s="179"/>
      <c r="B42" s="177">
        <v>32</v>
      </c>
      <c r="C42" s="320"/>
      <c r="D42" s="321"/>
      <c r="E42" s="321"/>
      <c r="F42" s="321"/>
      <c r="G42" s="321"/>
      <c r="H42" s="321"/>
      <c r="I42" s="321"/>
      <c r="J42" s="321"/>
      <c r="K42" s="321"/>
      <c r="L42" s="321"/>
      <c r="M42" s="321"/>
      <c r="N42" s="321"/>
      <c r="O42" s="178">
        <f t="shared" si="1"/>
        <v>0</v>
      </c>
    </row>
    <row r="43" spans="1:15" s="74" customFormat="1" ht="18.75" customHeight="1">
      <c r="A43" s="179"/>
      <c r="B43" s="177">
        <v>33</v>
      </c>
      <c r="C43" s="320"/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178">
        <f t="shared" si="1"/>
        <v>0</v>
      </c>
    </row>
    <row r="44" spans="1:15" s="74" customFormat="1" ht="18.75" customHeight="1">
      <c r="A44" s="179"/>
      <c r="B44" s="177">
        <v>34</v>
      </c>
      <c r="C44" s="320"/>
      <c r="D44" s="321"/>
      <c r="E44" s="321"/>
      <c r="F44" s="321"/>
      <c r="G44" s="321"/>
      <c r="H44" s="321"/>
      <c r="I44" s="321"/>
      <c r="J44" s="321"/>
      <c r="K44" s="321"/>
      <c r="L44" s="321"/>
      <c r="M44" s="321"/>
      <c r="N44" s="321"/>
      <c r="O44" s="178">
        <f t="shared" si="1"/>
        <v>0</v>
      </c>
    </row>
    <row r="45" spans="1:15" s="74" customFormat="1" ht="18.75" customHeight="1">
      <c r="A45" s="179"/>
      <c r="B45" s="177">
        <v>35</v>
      </c>
      <c r="C45" s="320"/>
      <c r="D45" s="321"/>
      <c r="E45" s="321"/>
      <c r="F45" s="321"/>
      <c r="G45" s="321"/>
      <c r="H45" s="321"/>
      <c r="I45" s="321"/>
      <c r="J45" s="321"/>
      <c r="K45" s="321"/>
      <c r="L45" s="321"/>
      <c r="M45" s="321"/>
      <c r="N45" s="321"/>
      <c r="O45" s="178">
        <f t="shared" si="1"/>
        <v>0</v>
      </c>
    </row>
    <row r="46" spans="1:15" s="74" customFormat="1" ht="18.75" customHeight="1">
      <c r="A46" s="179"/>
      <c r="B46" s="177">
        <v>36</v>
      </c>
      <c r="C46" s="320"/>
      <c r="D46" s="321"/>
      <c r="E46" s="321"/>
      <c r="F46" s="321"/>
      <c r="G46" s="321"/>
      <c r="H46" s="321"/>
      <c r="I46" s="321"/>
      <c r="J46" s="321"/>
      <c r="K46" s="321"/>
      <c r="L46" s="321"/>
      <c r="M46" s="321"/>
      <c r="N46" s="321"/>
      <c r="O46" s="178">
        <f t="shared" si="1"/>
        <v>0</v>
      </c>
    </row>
    <row r="47" spans="1:15" s="74" customFormat="1" ht="18.75" customHeight="1">
      <c r="A47" s="179"/>
      <c r="B47" s="177">
        <v>37</v>
      </c>
      <c r="C47" s="320"/>
      <c r="D47" s="321"/>
      <c r="E47" s="321"/>
      <c r="F47" s="321"/>
      <c r="G47" s="321"/>
      <c r="H47" s="321"/>
      <c r="I47" s="321"/>
      <c r="J47" s="321"/>
      <c r="K47" s="321"/>
      <c r="L47" s="321"/>
      <c r="M47" s="321"/>
      <c r="N47" s="321"/>
      <c r="O47" s="178">
        <f t="shared" si="1"/>
        <v>0</v>
      </c>
    </row>
    <row r="48" spans="1:15" s="74" customFormat="1" ht="18.75" customHeight="1">
      <c r="A48" s="179"/>
      <c r="B48" s="177">
        <v>38</v>
      </c>
      <c r="C48" s="320"/>
      <c r="D48" s="321"/>
      <c r="E48" s="321"/>
      <c r="F48" s="321"/>
      <c r="G48" s="321"/>
      <c r="H48" s="321"/>
      <c r="I48" s="321"/>
      <c r="J48" s="321"/>
      <c r="K48" s="321"/>
      <c r="L48" s="321"/>
      <c r="M48" s="321"/>
      <c r="N48" s="321"/>
      <c r="O48" s="178">
        <f t="shared" si="1"/>
        <v>0</v>
      </c>
    </row>
    <row r="49" spans="1:15" s="74" customFormat="1" ht="18.75" customHeight="1">
      <c r="A49" s="409" t="s">
        <v>65</v>
      </c>
      <c r="B49" s="180">
        <v>39</v>
      </c>
      <c r="C49" s="368"/>
      <c r="D49" s="369"/>
      <c r="E49" s="369"/>
      <c r="F49" s="369"/>
      <c r="G49" s="369"/>
      <c r="H49" s="369"/>
      <c r="I49" s="369"/>
      <c r="J49" s="369"/>
      <c r="K49" s="369"/>
      <c r="L49" s="369"/>
      <c r="M49" s="370"/>
      <c r="N49" s="370"/>
      <c r="O49" s="181">
        <f t="shared" si="1"/>
        <v>0</v>
      </c>
    </row>
    <row r="50" spans="1:15" s="74" customFormat="1" ht="18.75" customHeight="1">
      <c r="A50" s="410"/>
      <c r="B50" s="180">
        <v>40</v>
      </c>
      <c r="C50" s="368"/>
      <c r="D50" s="369"/>
      <c r="E50" s="369"/>
      <c r="F50" s="369"/>
      <c r="G50" s="369"/>
      <c r="H50" s="369"/>
      <c r="I50" s="369"/>
      <c r="J50" s="369"/>
      <c r="K50" s="369"/>
      <c r="L50" s="369"/>
      <c r="M50" s="369"/>
      <c r="N50" s="369"/>
      <c r="O50" s="181">
        <f t="shared" si="1"/>
        <v>0</v>
      </c>
    </row>
    <row r="51" spans="1:15" s="74" customFormat="1" ht="18.75" customHeight="1">
      <c r="A51" s="410"/>
      <c r="B51" s="180">
        <v>41</v>
      </c>
      <c r="C51" s="368"/>
      <c r="D51" s="369"/>
      <c r="E51" s="369"/>
      <c r="F51" s="369"/>
      <c r="G51" s="369"/>
      <c r="H51" s="369"/>
      <c r="I51" s="369"/>
      <c r="J51" s="369"/>
      <c r="K51" s="369"/>
      <c r="L51" s="369"/>
      <c r="M51" s="369"/>
      <c r="N51" s="369"/>
      <c r="O51" s="181">
        <f t="shared" si="1"/>
        <v>0</v>
      </c>
    </row>
    <row r="52" spans="1:15" s="74" customFormat="1" ht="18.75" customHeight="1">
      <c r="A52" s="410"/>
      <c r="B52" s="180">
        <f t="shared" si="0"/>
        <v>42</v>
      </c>
      <c r="C52" s="368"/>
      <c r="D52" s="369"/>
      <c r="E52" s="369"/>
      <c r="F52" s="369"/>
      <c r="G52" s="369"/>
      <c r="H52" s="369"/>
      <c r="I52" s="369"/>
      <c r="J52" s="369"/>
      <c r="K52" s="369"/>
      <c r="L52" s="369"/>
      <c r="M52" s="369"/>
      <c r="N52" s="369"/>
      <c r="O52" s="181">
        <f t="shared" si="1"/>
        <v>0</v>
      </c>
    </row>
    <row r="53" spans="1:15" s="74" customFormat="1" ht="18.75" customHeight="1">
      <c r="A53" s="410"/>
      <c r="B53" s="180">
        <f t="shared" si="0"/>
        <v>43</v>
      </c>
      <c r="C53" s="368"/>
      <c r="D53" s="369"/>
      <c r="E53" s="369"/>
      <c r="F53" s="369"/>
      <c r="G53" s="369"/>
      <c r="H53" s="369"/>
      <c r="I53" s="369"/>
      <c r="J53" s="369"/>
      <c r="K53" s="369"/>
      <c r="L53" s="369"/>
      <c r="M53" s="369"/>
      <c r="N53" s="369"/>
      <c r="O53" s="181">
        <f t="shared" si="1"/>
        <v>0</v>
      </c>
    </row>
    <row r="54" spans="1:15" s="74" customFormat="1" ht="18.75" customHeight="1">
      <c r="A54" s="410"/>
      <c r="B54" s="180">
        <f t="shared" si="0"/>
        <v>44</v>
      </c>
      <c r="C54" s="368"/>
      <c r="D54" s="369"/>
      <c r="E54" s="369"/>
      <c r="F54" s="369"/>
      <c r="G54" s="369"/>
      <c r="H54" s="369"/>
      <c r="I54" s="369"/>
      <c r="J54" s="369"/>
      <c r="K54" s="369"/>
      <c r="L54" s="369"/>
      <c r="M54" s="369"/>
      <c r="N54" s="369"/>
      <c r="O54" s="181">
        <f t="shared" si="1"/>
        <v>0</v>
      </c>
    </row>
    <row r="55" spans="1:15" s="74" customFormat="1" ht="18.75" customHeight="1">
      <c r="A55" s="410"/>
      <c r="B55" s="180">
        <f t="shared" si="0"/>
        <v>45</v>
      </c>
      <c r="C55" s="368"/>
      <c r="D55" s="369"/>
      <c r="E55" s="369"/>
      <c r="F55" s="369"/>
      <c r="G55" s="369"/>
      <c r="H55" s="369"/>
      <c r="I55" s="369"/>
      <c r="J55" s="369"/>
      <c r="K55" s="369"/>
      <c r="L55" s="369"/>
      <c r="M55" s="369"/>
      <c r="N55" s="369"/>
      <c r="O55" s="181">
        <f t="shared" si="1"/>
        <v>0</v>
      </c>
    </row>
    <row r="56" spans="1:15" s="74" customFormat="1" ht="18.75" customHeight="1">
      <c r="A56" s="410"/>
      <c r="B56" s="180">
        <f t="shared" si="0"/>
        <v>46</v>
      </c>
      <c r="C56" s="368"/>
      <c r="D56" s="369"/>
      <c r="E56" s="369"/>
      <c r="F56" s="369"/>
      <c r="G56" s="369"/>
      <c r="H56" s="369"/>
      <c r="I56" s="369"/>
      <c r="J56" s="369"/>
      <c r="K56" s="369"/>
      <c r="L56" s="369"/>
      <c r="M56" s="369"/>
      <c r="N56" s="369"/>
      <c r="O56" s="181">
        <f t="shared" si="1"/>
        <v>0</v>
      </c>
    </row>
    <row r="57" spans="1:15" s="74" customFormat="1" ht="18.75" customHeight="1">
      <c r="A57" s="410"/>
      <c r="B57" s="180">
        <f t="shared" si="0"/>
        <v>47</v>
      </c>
      <c r="C57" s="368"/>
      <c r="D57" s="369"/>
      <c r="E57" s="369"/>
      <c r="F57" s="369"/>
      <c r="G57" s="369"/>
      <c r="H57" s="369"/>
      <c r="I57" s="369"/>
      <c r="J57" s="369"/>
      <c r="K57" s="369"/>
      <c r="L57" s="369"/>
      <c r="M57" s="369"/>
      <c r="N57" s="369"/>
      <c r="O57" s="181">
        <f t="shared" si="1"/>
        <v>0</v>
      </c>
    </row>
    <row r="58" spans="1:15" s="74" customFormat="1" ht="18.75" customHeight="1">
      <c r="A58" s="410"/>
      <c r="B58" s="180">
        <f t="shared" si="0"/>
        <v>48</v>
      </c>
      <c r="C58" s="368"/>
      <c r="D58" s="369"/>
      <c r="E58" s="369"/>
      <c r="F58" s="369"/>
      <c r="G58" s="369"/>
      <c r="H58" s="369"/>
      <c r="I58" s="369"/>
      <c r="J58" s="369"/>
      <c r="K58" s="369"/>
      <c r="L58" s="369"/>
      <c r="M58" s="369"/>
      <c r="N58" s="369"/>
      <c r="O58" s="181">
        <f t="shared" si="1"/>
        <v>0</v>
      </c>
    </row>
    <row r="59" spans="1:15" s="74" customFormat="1" ht="18.75" customHeight="1">
      <c r="A59" s="410"/>
      <c r="B59" s="180">
        <f t="shared" si="0"/>
        <v>49</v>
      </c>
      <c r="C59" s="368"/>
      <c r="D59" s="369"/>
      <c r="E59" s="369"/>
      <c r="F59" s="369"/>
      <c r="G59" s="369"/>
      <c r="H59" s="369"/>
      <c r="I59" s="369"/>
      <c r="J59" s="369"/>
      <c r="K59" s="369"/>
      <c r="L59" s="369"/>
      <c r="M59" s="369"/>
      <c r="N59" s="369"/>
      <c r="O59" s="181">
        <f t="shared" si="1"/>
        <v>0</v>
      </c>
    </row>
    <row r="60" spans="1:15" s="74" customFormat="1" ht="18.75" customHeight="1">
      <c r="A60" s="410"/>
      <c r="B60" s="180">
        <f t="shared" si="0"/>
        <v>50</v>
      </c>
      <c r="C60" s="368"/>
      <c r="D60" s="369"/>
      <c r="E60" s="369"/>
      <c r="F60" s="369"/>
      <c r="G60" s="369"/>
      <c r="H60" s="369"/>
      <c r="I60" s="369"/>
      <c r="J60" s="369"/>
      <c r="K60" s="369"/>
      <c r="L60" s="369"/>
      <c r="M60" s="369"/>
      <c r="N60" s="369"/>
      <c r="O60" s="181">
        <f t="shared" si="1"/>
        <v>0</v>
      </c>
    </row>
    <row r="61" spans="1:15" s="74" customFormat="1" ht="18.75" customHeight="1">
      <c r="A61" s="410"/>
      <c r="B61" s="180">
        <f t="shared" si="0"/>
        <v>51</v>
      </c>
      <c r="C61" s="368"/>
      <c r="D61" s="369"/>
      <c r="E61" s="369"/>
      <c r="F61" s="369"/>
      <c r="G61" s="369"/>
      <c r="H61" s="369"/>
      <c r="I61" s="369"/>
      <c r="J61" s="369"/>
      <c r="K61" s="369"/>
      <c r="L61" s="369"/>
      <c r="M61" s="369"/>
      <c r="N61" s="369"/>
      <c r="O61" s="181">
        <f t="shared" si="1"/>
        <v>0</v>
      </c>
    </row>
    <row r="62" spans="1:15" s="74" customFormat="1" ht="18.75" customHeight="1">
      <c r="A62" s="410"/>
      <c r="B62" s="180">
        <f t="shared" si="0"/>
        <v>52</v>
      </c>
      <c r="C62" s="368"/>
      <c r="D62" s="369"/>
      <c r="E62" s="369"/>
      <c r="F62" s="369"/>
      <c r="G62" s="369"/>
      <c r="H62" s="369"/>
      <c r="I62" s="369"/>
      <c r="J62" s="369"/>
      <c r="K62" s="369"/>
      <c r="L62" s="369"/>
      <c r="M62" s="369"/>
      <c r="N62" s="369"/>
      <c r="O62" s="181">
        <f t="shared" si="1"/>
        <v>0</v>
      </c>
    </row>
    <row r="63" spans="1:15" s="74" customFormat="1" ht="18.75" customHeight="1">
      <c r="A63" s="410"/>
      <c r="B63" s="180">
        <f t="shared" si="0"/>
        <v>53</v>
      </c>
      <c r="C63" s="368"/>
      <c r="D63" s="369"/>
      <c r="E63" s="369"/>
      <c r="F63" s="369"/>
      <c r="G63" s="369"/>
      <c r="H63" s="369"/>
      <c r="I63" s="369"/>
      <c r="J63" s="369"/>
      <c r="K63" s="369"/>
      <c r="L63" s="369"/>
      <c r="M63" s="369"/>
      <c r="N63" s="369"/>
      <c r="O63" s="181">
        <f t="shared" si="1"/>
        <v>0</v>
      </c>
    </row>
    <row r="64" spans="1:15" s="74" customFormat="1" ht="18.75" customHeight="1">
      <c r="A64" s="410"/>
      <c r="B64" s="180">
        <f t="shared" si="0"/>
        <v>54</v>
      </c>
      <c r="C64" s="368"/>
      <c r="D64" s="369"/>
      <c r="E64" s="369"/>
      <c r="F64" s="369"/>
      <c r="G64" s="369"/>
      <c r="H64" s="369"/>
      <c r="I64" s="369"/>
      <c r="J64" s="369"/>
      <c r="K64" s="369"/>
      <c r="L64" s="369"/>
      <c r="M64" s="369"/>
      <c r="N64" s="369"/>
      <c r="O64" s="181">
        <f t="shared" si="1"/>
        <v>0</v>
      </c>
    </row>
    <row r="65" spans="1:15" s="74" customFormat="1" ht="18.75" customHeight="1">
      <c r="A65" s="410"/>
      <c r="B65" s="180">
        <f t="shared" si="0"/>
        <v>55</v>
      </c>
      <c r="C65" s="368"/>
      <c r="D65" s="369"/>
      <c r="E65" s="369"/>
      <c r="F65" s="369"/>
      <c r="G65" s="369"/>
      <c r="H65" s="369"/>
      <c r="I65" s="369"/>
      <c r="J65" s="369"/>
      <c r="K65" s="369"/>
      <c r="L65" s="369"/>
      <c r="M65" s="369"/>
      <c r="N65" s="369"/>
      <c r="O65" s="181">
        <f t="shared" si="1"/>
        <v>0</v>
      </c>
    </row>
    <row r="66" spans="1:15" s="74" customFormat="1" ht="18.75" customHeight="1">
      <c r="A66" s="410"/>
      <c r="B66" s="180">
        <f t="shared" si="0"/>
        <v>56</v>
      </c>
      <c r="C66" s="368"/>
      <c r="D66" s="369"/>
      <c r="E66" s="369"/>
      <c r="F66" s="369"/>
      <c r="G66" s="369"/>
      <c r="H66" s="369"/>
      <c r="I66" s="369"/>
      <c r="J66" s="369"/>
      <c r="K66" s="369"/>
      <c r="L66" s="369"/>
      <c r="M66" s="369"/>
      <c r="N66" s="369"/>
      <c r="O66" s="181">
        <f t="shared" si="1"/>
        <v>0</v>
      </c>
    </row>
    <row r="67" spans="1:15" s="74" customFormat="1" ht="18.75" customHeight="1">
      <c r="A67" s="410"/>
      <c r="B67" s="180">
        <f t="shared" si="0"/>
        <v>57</v>
      </c>
      <c r="C67" s="368"/>
      <c r="D67" s="369"/>
      <c r="E67" s="369"/>
      <c r="F67" s="369"/>
      <c r="G67" s="369"/>
      <c r="H67" s="369"/>
      <c r="I67" s="369"/>
      <c r="J67" s="369"/>
      <c r="K67" s="369"/>
      <c r="L67" s="369"/>
      <c r="M67" s="369"/>
      <c r="N67" s="369"/>
      <c r="O67" s="181">
        <f t="shared" si="1"/>
        <v>0</v>
      </c>
    </row>
    <row r="68" spans="1:15" s="74" customFormat="1" ht="18.75" customHeight="1">
      <c r="A68" s="410"/>
      <c r="B68" s="371">
        <f t="shared" si="0"/>
        <v>58</v>
      </c>
      <c r="C68" s="368"/>
      <c r="D68" s="372"/>
      <c r="E68" s="372"/>
      <c r="F68" s="372"/>
      <c r="G68" s="372"/>
      <c r="H68" s="372"/>
      <c r="I68" s="372"/>
      <c r="J68" s="372"/>
      <c r="K68" s="369"/>
      <c r="L68" s="369"/>
      <c r="M68" s="370"/>
      <c r="N68" s="370"/>
      <c r="O68" s="181">
        <f t="shared" si="1"/>
        <v>0</v>
      </c>
    </row>
    <row r="69" spans="1:15" s="74" customFormat="1" ht="28.35" customHeight="1">
      <c r="A69" s="75"/>
      <c r="B69" s="398" t="s">
        <v>55</v>
      </c>
      <c r="C69" s="398"/>
      <c r="D69" s="374">
        <f>COUNTA(C11:C68)</f>
        <v>0</v>
      </c>
      <c r="E69" s="373">
        <f t="shared" ref="E69:J69" si="2">COUNTIF(E11:E68,1)</f>
        <v>0</v>
      </c>
      <c r="F69" s="373">
        <f t="shared" si="2"/>
        <v>0</v>
      </c>
      <c r="G69" s="373">
        <f t="shared" si="2"/>
        <v>0</v>
      </c>
      <c r="H69" s="373">
        <f t="shared" si="2"/>
        <v>0</v>
      </c>
      <c r="I69" s="373">
        <f t="shared" si="2"/>
        <v>0</v>
      </c>
      <c r="J69" s="373">
        <f t="shared" si="2"/>
        <v>0</v>
      </c>
    </row>
    <row r="70" spans="1:15">
      <c r="D70" s="22"/>
      <c r="E70" s="22"/>
      <c r="F70" s="22"/>
      <c r="G70" s="22"/>
      <c r="H70" s="22"/>
      <c r="I70" s="22"/>
      <c r="J70" s="22"/>
      <c r="K70" s="22"/>
      <c r="L70" s="9"/>
      <c r="M70" s="9"/>
    </row>
    <row r="71" spans="1:15">
      <c r="B71" s="36"/>
      <c r="C71" s="211"/>
      <c r="D71" s="36"/>
      <c r="E71" s="36"/>
      <c r="F71" s="36"/>
      <c r="G71" s="36"/>
      <c r="H71" s="36"/>
      <c r="I71" s="36"/>
      <c r="J71" s="36"/>
      <c r="K71" s="36"/>
      <c r="L71" s="23"/>
      <c r="M71" s="23"/>
    </row>
  </sheetData>
  <sheetProtection sheet="1" objects="1" scenarios="1" formatCells="0"/>
  <mergeCells count="10">
    <mergeCell ref="A11:A33"/>
    <mergeCell ref="E9:J9"/>
    <mergeCell ref="A49:A68"/>
    <mergeCell ref="H1:O2"/>
    <mergeCell ref="K9:L9"/>
    <mergeCell ref="B69:C69"/>
    <mergeCell ref="D4:L4"/>
    <mergeCell ref="D5:O5"/>
    <mergeCell ref="D6:O6"/>
    <mergeCell ref="D7:O7"/>
  </mergeCells>
  <pageMargins left="0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Zeros="0" showWhiteSpace="0" workbookViewId="0">
      <selection activeCell="H4" sqref="H4"/>
    </sheetView>
  </sheetViews>
  <sheetFormatPr baseColWidth="10" defaultRowHeight="15"/>
  <cols>
    <col min="1" max="1" width="5.28515625" customWidth="1"/>
    <col min="2" max="2" width="35.28515625" style="206" customWidth="1"/>
    <col min="3" max="3" width="10.28515625" customWidth="1"/>
    <col min="4" max="4" width="10" customWidth="1"/>
    <col min="5" max="5" width="10.5703125" customWidth="1"/>
    <col min="6" max="6" width="9.28515625" customWidth="1"/>
    <col min="7" max="7" width="13.7109375" customWidth="1"/>
    <col min="8" max="8" width="10.7109375" customWidth="1"/>
    <col min="9" max="9" width="5" customWidth="1"/>
    <col min="10" max="11" width="5.140625" customWidth="1"/>
    <col min="12" max="12" width="5.28515625" customWidth="1"/>
    <col min="13" max="13" width="5.5703125" customWidth="1"/>
    <col min="15" max="15" width="3.7109375" customWidth="1"/>
    <col min="17" max="17" width="26.85546875" customWidth="1"/>
    <col min="18" max="18" width="13.28515625" customWidth="1"/>
  </cols>
  <sheetData>
    <row r="1" spans="1:16" ht="21.75" customHeight="1" thickTop="1">
      <c r="A1" s="104">
        <v>2</v>
      </c>
      <c r="B1" s="212"/>
      <c r="D1" s="419" t="s">
        <v>111</v>
      </c>
      <c r="E1" s="420"/>
      <c r="F1" s="420"/>
      <c r="G1" s="420"/>
      <c r="H1" s="421"/>
      <c r="I1" s="79"/>
      <c r="J1" s="62"/>
      <c r="K1" s="62"/>
      <c r="L1" s="62"/>
      <c r="M1" s="62"/>
      <c r="N1" s="62"/>
      <c r="O1" s="62"/>
      <c r="P1" s="62"/>
    </row>
    <row r="2" spans="1:16" ht="21.75" customHeight="1" thickBot="1">
      <c r="A2" s="61"/>
      <c r="B2" s="212"/>
      <c r="C2" s="79"/>
      <c r="D2" s="422"/>
      <c r="E2" s="423"/>
      <c r="F2" s="423"/>
      <c r="G2" s="423"/>
      <c r="H2" s="424"/>
      <c r="I2" s="79"/>
      <c r="J2" s="62"/>
      <c r="K2" s="62"/>
      <c r="L2" s="62"/>
      <c r="M2" s="62"/>
      <c r="N2" s="62"/>
      <c r="O2" s="62"/>
      <c r="P2" s="62"/>
    </row>
    <row r="3" spans="1:16" ht="15" customHeight="1" thickTop="1">
      <c r="A3" s="62"/>
      <c r="B3" s="21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ht="19.5" customHeight="1">
      <c r="A4" s="48" t="s">
        <v>0</v>
      </c>
      <c r="B4" s="213"/>
      <c r="C4" s="436">
        <f>ACCUEIL!D4</f>
        <v>0</v>
      </c>
      <c r="D4" s="436"/>
      <c r="E4" s="436"/>
      <c r="F4" s="436"/>
      <c r="G4" s="20" t="s">
        <v>2</v>
      </c>
      <c r="H4" s="393">
        <f>ACCUEIL!O4</f>
        <v>0</v>
      </c>
      <c r="I4" s="62"/>
      <c r="J4" s="18"/>
      <c r="K4" s="18"/>
      <c r="L4" s="18"/>
      <c r="M4" s="18"/>
      <c r="N4" s="18"/>
      <c r="O4" s="18"/>
      <c r="P4" s="62"/>
    </row>
    <row r="5" spans="1:16" ht="21.75" customHeight="1">
      <c r="A5" s="49" t="s">
        <v>90</v>
      </c>
      <c r="B5" s="214"/>
      <c r="C5" s="437">
        <f>ACCUEIL!D5</f>
        <v>0</v>
      </c>
      <c r="D5" s="437"/>
      <c r="E5" s="437"/>
      <c r="F5" s="437"/>
      <c r="G5" s="437"/>
      <c r="H5" s="438"/>
      <c r="I5" s="62"/>
      <c r="J5" s="18"/>
      <c r="K5" s="18"/>
      <c r="L5" s="37"/>
      <c r="M5" s="18"/>
      <c r="N5" s="18"/>
      <c r="O5" s="18"/>
      <c r="P5" s="18"/>
    </row>
    <row r="6" spans="1:16" ht="16.5">
      <c r="A6" s="49" t="s">
        <v>21</v>
      </c>
      <c r="B6" s="214"/>
      <c r="C6" s="437">
        <f>ACCUEIL!D6</f>
        <v>0</v>
      </c>
      <c r="D6" s="437"/>
      <c r="E6" s="437"/>
      <c r="F6" s="437"/>
      <c r="G6" s="437"/>
      <c r="H6" s="438"/>
      <c r="I6" s="62"/>
      <c r="J6" s="21"/>
      <c r="K6" s="21"/>
      <c r="L6" s="21"/>
      <c r="M6" s="21"/>
      <c r="N6" s="21"/>
      <c r="O6" s="21"/>
      <c r="P6" s="18"/>
    </row>
    <row r="7" spans="1:16" ht="16.5">
      <c r="A7" s="51" t="s">
        <v>89</v>
      </c>
      <c r="B7" s="215"/>
      <c r="C7" s="439">
        <f>ACCUEIL!D7</f>
        <v>0</v>
      </c>
      <c r="D7" s="439"/>
      <c r="E7" s="439"/>
      <c r="F7" s="439"/>
      <c r="G7" s="439"/>
      <c r="H7" s="440"/>
      <c r="I7" s="62"/>
      <c r="J7" s="21"/>
      <c r="K7" s="21"/>
      <c r="L7" s="21"/>
      <c r="M7" s="21"/>
      <c r="N7" s="21"/>
      <c r="O7" s="21"/>
      <c r="P7" s="18"/>
    </row>
    <row r="8" spans="1:16" ht="16.5">
      <c r="A8" s="21"/>
      <c r="B8" s="214"/>
      <c r="C8" s="50"/>
      <c r="D8" s="50"/>
      <c r="E8" s="50"/>
      <c r="F8" s="21"/>
      <c r="G8" s="21"/>
      <c r="H8" s="21"/>
      <c r="I8" s="62"/>
      <c r="J8" s="21"/>
      <c r="K8" s="21"/>
      <c r="L8" s="21"/>
      <c r="M8" s="21"/>
      <c r="N8" s="21"/>
      <c r="O8" s="21"/>
      <c r="P8" s="18"/>
    </row>
    <row r="9" spans="1:16" ht="3.75" customHeight="1" thickBot="1">
      <c r="A9" s="18"/>
      <c r="C9" s="18"/>
      <c r="D9" s="18"/>
      <c r="E9" s="18"/>
      <c r="F9" s="18"/>
      <c r="G9" s="18"/>
      <c r="H9" s="18"/>
      <c r="I9" s="56"/>
      <c r="O9" s="18"/>
      <c r="P9" s="18"/>
    </row>
    <row r="10" spans="1:16" ht="17.25" customHeight="1" thickBot="1">
      <c r="A10" s="430" t="s">
        <v>53</v>
      </c>
      <c r="B10" s="431"/>
      <c r="C10" s="431"/>
      <c r="D10" s="431"/>
      <c r="E10" s="431"/>
      <c r="F10" s="431"/>
      <c r="G10" s="431"/>
      <c r="H10" s="432"/>
      <c r="I10" s="56"/>
      <c r="O10" s="60"/>
      <c r="P10" s="18"/>
    </row>
    <row r="11" spans="1:16" ht="51" customHeight="1">
      <c r="A11" s="319" t="s">
        <v>1</v>
      </c>
      <c r="B11" s="216" t="s">
        <v>86</v>
      </c>
      <c r="C11" s="68" t="s">
        <v>92</v>
      </c>
      <c r="D11" s="68" t="s">
        <v>119</v>
      </c>
      <c r="E11" s="68" t="s">
        <v>93</v>
      </c>
      <c r="F11" s="68" t="s">
        <v>94</v>
      </c>
      <c r="G11" s="198" t="s">
        <v>106</v>
      </c>
      <c r="H11" s="433" t="s">
        <v>72</v>
      </c>
      <c r="I11" s="56"/>
    </row>
    <row r="12" spans="1:16" ht="16.5">
      <c r="A12" s="427"/>
      <c r="B12" s="428"/>
      <c r="C12" s="428"/>
      <c r="D12" s="428"/>
      <c r="E12" s="428"/>
      <c r="F12" s="428"/>
      <c r="G12" s="429"/>
      <c r="H12" s="434"/>
      <c r="I12" s="57"/>
    </row>
    <row r="13" spans="1:16" ht="19.5" customHeight="1">
      <c r="A13" s="427" t="s">
        <v>54</v>
      </c>
      <c r="B13" s="429"/>
      <c r="C13" s="65">
        <v>13</v>
      </c>
      <c r="D13" s="65">
        <v>8</v>
      </c>
      <c r="E13" s="65">
        <v>5</v>
      </c>
      <c r="F13" s="65">
        <v>5</v>
      </c>
      <c r="G13" s="65"/>
      <c r="H13" s="435"/>
      <c r="I13" s="57"/>
    </row>
    <row r="14" spans="1:16" ht="18" customHeight="1">
      <c r="A14" s="135">
        <v>1</v>
      </c>
      <c r="B14" s="328">
        <f>IFERROR(ACCUEIL!C11," ")</f>
        <v>0</v>
      </c>
      <c r="C14" s="324"/>
      <c r="D14" s="324"/>
      <c r="E14" s="324"/>
      <c r="F14" s="324"/>
      <c r="G14" s="324"/>
      <c r="H14" s="136">
        <f>SUM($C$13*C14)+($D$13*D14)+($E$13*E14)+($F$13*F14)</f>
        <v>0</v>
      </c>
      <c r="I14" s="58"/>
    </row>
    <row r="15" spans="1:16" ht="18" customHeight="1">
      <c r="A15" s="137">
        <f>A14+1</f>
        <v>2</v>
      </c>
      <c r="B15" s="328">
        <f>IFERROR(ACCUEIL!C12," ")</f>
        <v>0</v>
      </c>
      <c r="C15" s="324"/>
      <c r="D15" s="324"/>
      <c r="E15" s="324"/>
      <c r="F15" s="324"/>
      <c r="G15" s="324"/>
      <c r="H15" s="138">
        <f t="shared" ref="H15:H50" si="0">SUM($C$13*C15)+($D$13*D15)+($E$13*E15)+($F$13*F15)</f>
        <v>0</v>
      </c>
      <c r="I15" s="58"/>
    </row>
    <row r="16" spans="1:16" ht="18" customHeight="1">
      <c r="A16" s="137">
        <f t="shared" ref="A16:A35" si="1">A15+1</f>
        <v>3</v>
      </c>
      <c r="B16" s="328">
        <f>IFERROR(ACCUEIL!C13," ")</f>
        <v>0</v>
      </c>
      <c r="C16" s="324"/>
      <c r="D16" s="324"/>
      <c r="E16" s="324"/>
      <c r="F16" s="324"/>
      <c r="G16" s="324"/>
      <c r="H16" s="138">
        <f t="shared" si="0"/>
        <v>0</v>
      </c>
      <c r="I16" s="58"/>
    </row>
    <row r="17" spans="1:9" ht="18" customHeight="1">
      <c r="A17" s="137">
        <f t="shared" si="1"/>
        <v>4</v>
      </c>
      <c r="B17" s="328">
        <f>IFERROR(ACCUEIL!C14," ")</f>
        <v>0</v>
      </c>
      <c r="C17" s="324"/>
      <c r="D17" s="324"/>
      <c r="E17" s="324"/>
      <c r="F17" s="324"/>
      <c r="G17" s="324"/>
      <c r="H17" s="138">
        <f t="shared" si="0"/>
        <v>0</v>
      </c>
      <c r="I17" s="58"/>
    </row>
    <row r="18" spans="1:9" ht="18" customHeight="1">
      <c r="A18" s="137">
        <f t="shared" si="1"/>
        <v>5</v>
      </c>
      <c r="B18" s="328">
        <f>IFERROR(ACCUEIL!C15," ")</f>
        <v>0</v>
      </c>
      <c r="C18" s="324"/>
      <c r="D18" s="324"/>
      <c r="E18" s="324"/>
      <c r="F18" s="324"/>
      <c r="G18" s="324"/>
      <c r="H18" s="138">
        <f t="shared" si="0"/>
        <v>0</v>
      </c>
      <c r="I18" s="58"/>
    </row>
    <row r="19" spans="1:9" ht="18" customHeight="1">
      <c r="A19" s="137">
        <f t="shared" si="1"/>
        <v>6</v>
      </c>
      <c r="B19" s="328">
        <f>IFERROR(ACCUEIL!C16," ")</f>
        <v>0</v>
      </c>
      <c r="C19" s="324"/>
      <c r="D19" s="324"/>
      <c r="E19" s="324"/>
      <c r="F19" s="324"/>
      <c r="G19" s="324"/>
      <c r="H19" s="138">
        <f t="shared" si="0"/>
        <v>0</v>
      </c>
      <c r="I19" s="58"/>
    </row>
    <row r="20" spans="1:9" ht="18" customHeight="1">
      <c r="A20" s="137">
        <f t="shared" si="1"/>
        <v>7</v>
      </c>
      <c r="B20" s="328">
        <f>IFERROR(ACCUEIL!C17," ")</f>
        <v>0</v>
      </c>
      <c r="C20" s="324"/>
      <c r="D20" s="324"/>
      <c r="E20" s="324"/>
      <c r="F20" s="324"/>
      <c r="G20" s="324"/>
      <c r="H20" s="138">
        <f t="shared" si="0"/>
        <v>0</v>
      </c>
      <c r="I20" s="58"/>
    </row>
    <row r="21" spans="1:9" ht="18" customHeight="1">
      <c r="A21" s="137">
        <f t="shared" si="1"/>
        <v>8</v>
      </c>
      <c r="B21" s="328">
        <f>IFERROR(ACCUEIL!C18," ")</f>
        <v>0</v>
      </c>
      <c r="C21" s="324"/>
      <c r="D21" s="324"/>
      <c r="E21" s="324"/>
      <c r="F21" s="324"/>
      <c r="G21" s="324"/>
      <c r="H21" s="138">
        <f t="shared" si="0"/>
        <v>0</v>
      </c>
      <c r="I21" s="58"/>
    </row>
    <row r="22" spans="1:9" ht="18" customHeight="1">
      <c r="A22" s="137">
        <f t="shared" si="1"/>
        <v>9</v>
      </c>
      <c r="B22" s="328">
        <f>IFERROR(ACCUEIL!C19," ")</f>
        <v>0</v>
      </c>
      <c r="C22" s="324"/>
      <c r="D22" s="324"/>
      <c r="E22" s="324"/>
      <c r="F22" s="324"/>
      <c r="G22" s="324"/>
      <c r="H22" s="138">
        <f t="shared" si="0"/>
        <v>0</v>
      </c>
      <c r="I22" s="58"/>
    </row>
    <row r="23" spans="1:9" ht="18" customHeight="1">
      <c r="A23" s="137">
        <f t="shared" si="1"/>
        <v>10</v>
      </c>
      <c r="B23" s="328">
        <f>IFERROR(ACCUEIL!C20," ")</f>
        <v>0</v>
      </c>
      <c r="C23" s="324"/>
      <c r="D23" s="324"/>
      <c r="E23" s="324"/>
      <c r="F23" s="324"/>
      <c r="G23" s="324"/>
      <c r="H23" s="138">
        <f t="shared" si="0"/>
        <v>0</v>
      </c>
      <c r="I23" s="58"/>
    </row>
    <row r="24" spans="1:9" ht="18" customHeight="1">
      <c r="A24" s="137">
        <f t="shared" si="1"/>
        <v>11</v>
      </c>
      <c r="B24" s="328">
        <f>IFERROR(ACCUEIL!C21," ")</f>
        <v>0</v>
      </c>
      <c r="C24" s="324"/>
      <c r="D24" s="324"/>
      <c r="E24" s="324"/>
      <c r="F24" s="324"/>
      <c r="G24" s="324"/>
      <c r="H24" s="138">
        <f t="shared" si="0"/>
        <v>0</v>
      </c>
      <c r="I24" s="58"/>
    </row>
    <row r="25" spans="1:9" ht="18" customHeight="1">
      <c r="A25" s="137">
        <f t="shared" si="1"/>
        <v>12</v>
      </c>
      <c r="B25" s="328">
        <f>IFERROR(ACCUEIL!C22," ")</f>
        <v>0</v>
      </c>
      <c r="C25" s="324"/>
      <c r="D25" s="324"/>
      <c r="E25" s="324"/>
      <c r="F25" s="324"/>
      <c r="G25" s="324"/>
      <c r="H25" s="138">
        <f t="shared" si="0"/>
        <v>0</v>
      </c>
      <c r="I25" s="58"/>
    </row>
    <row r="26" spans="1:9" ht="18" customHeight="1">
      <c r="A26" s="137">
        <f t="shared" si="1"/>
        <v>13</v>
      </c>
      <c r="B26" s="328">
        <f>IFERROR(ACCUEIL!C23," ")</f>
        <v>0</v>
      </c>
      <c r="C26" s="324"/>
      <c r="D26" s="324"/>
      <c r="E26" s="324"/>
      <c r="F26" s="324"/>
      <c r="G26" s="324"/>
      <c r="H26" s="138">
        <f t="shared" si="0"/>
        <v>0</v>
      </c>
      <c r="I26" s="58"/>
    </row>
    <row r="27" spans="1:9" ht="18" customHeight="1">
      <c r="A27" s="137">
        <f t="shared" si="1"/>
        <v>14</v>
      </c>
      <c r="B27" s="328">
        <f>IFERROR(ACCUEIL!C24," ")</f>
        <v>0</v>
      </c>
      <c r="C27" s="324"/>
      <c r="D27" s="324"/>
      <c r="E27" s="324"/>
      <c r="F27" s="324"/>
      <c r="G27" s="324"/>
      <c r="H27" s="138">
        <f t="shared" si="0"/>
        <v>0</v>
      </c>
      <c r="I27" s="58"/>
    </row>
    <row r="28" spans="1:9" ht="18" customHeight="1">
      <c r="A28" s="137">
        <f t="shared" si="1"/>
        <v>15</v>
      </c>
      <c r="B28" s="328">
        <f>IFERROR(ACCUEIL!C25," ")</f>
        <v>0</v>
      </c>
      <c r="C28" s="324"/>
      <c r="D28" s="324"/>
      <c r="E28" s="324"/>
      <c r="F28" s="324"/>
      <c r="G28" s="324"/>
      <c r="H28" s="138">
        <f t="shared" si="0"/>
        <v>0</v>
      </c>
      <c r="I28" s="58"/>
    </row>
    <row r="29" spans="1:9" ht="18" customHeight="1">
      <c r="A29" s="137">
        <f t="shared" si="1"/>
        <v>16</v>
      </c>
      <c r="B29" s="328">
        <f>IFERROR(ACCUEIL!C26," ")</f>
        <v>0</v>
      </c>
      <c r="C29" s="324"/>
      <c r="D29" s="324"/>
      <c r="E29" s="324"/>
      <c r="F29" s="324"/>
      <c r="G29" s="324"/>
      <c r="H29" s="138">
        <f t="shared" si="0"/>
        <v>0</v>
      </c>
      <c r="I29" s="58"/>
    </row>
    <row r="30" spans="1:9" ht="18" customHeight="1">
      <c r="A30" s="137">
        <f t="shared" si="1"/>
        <v>17</v>
      </c>
      <c r="B30" s="328">
        <f>IFERROR(ACCUEIL!C27," ")</f>
        <v>0</v>
      </c>
      <c r="C30" s="324"/>
      <c r="D30" s="324"/>
      <c r="E30" s="324"/>
      <c r="F30" s="324"/>
      <c r="G30" s="324"/>
      <c r="H30" s="138">
        <f t="shared" si="0"/>
        <v>0</v>
      </c>
      <c r="I30" s="58"/>
    </row>
    <row r="31" spans="1:9" ht="18" customHeight="1">
      <c r="A31" s="137">
        <f t="shared" si="1"/>
        <v>18</v>
      </c>
      <c r="B31" s="328">
        <f>IFERROR(ACCUEIL!C28," ")</f>
        <v>0</v>
      </c>
      <c r="C31" s="324"/>
      <c r="D31" s="324"/>
      <c r="E31" s="324"/>
      <c r="F31" s="324"/>
      <c r="G31" s="324"/>
      <c r="H31" s="138">
        <f t="shared" si="0"/>
        <v>0</v>
      </c>
      <c r="I31" s="58"/>
    </row>
    <row r="32" spans="1:9" ht="18" customHeight="1">
      <c r="A32" s="137">
        <f t="shared" si="1"/>
        <v>19</v>
      </c>
      <c r="B32" s="328">
        <f>IFERROR(ACCUEIL!C29," ")</f>
        <v>0</v>
      </c>
      <c r="C32" s="324"/>
      <c r="D32" s="324"/>
      <c r="E32" s="324"/>
      <c r="F32" s="324"/>
      <c r="G32" s="324"/>
      <c r="H32" s="138">
        <f t="shared" si="0"/>
        <v>0</v>
      </c>
      <c r="I32" s="58"/>
    </row>
    <row r="33" spans="1:9" ht="18" customHeight="1">
      <c r="A33" s="137">
        <f t="shared" si="1"/>
        <v>20</v>
      </c>
      <c r="B33" s="328">
        <f>IFERROR(ACCUEIL!C30," ")</f>
        <v>0</v>
      </c>
      <c r="C33" s="324"/>
      <c r="D33" s="324"/>
      <c r="E33" s="324"/>
      <c r="F33" s="324"/>
      <c r="G33" s="324"/>
      <c r="H33" s="138">
        <f t="shared" si="0"/>
        <v>0</v>
      </c>
      <c r="I33" s="58"/>
    </row>
    <row r="34" spans="1:9" ht="18" customHeight="1">
      <c r="A34" s="137">
        <f t="shared" si="1"/>
        <v>21</v>
      </c>
      <c r="B34" s="328">
        <f>IFERROR(ACCUEIL!C31," ")</f>
        <v>0</v>
      </c>
      <c r="C34" s="324"/>
      <c r="D34" s="324"/>
      <c r="E34" s="324"/>
      <c r="F34" s="324"/>
      <c r="G34" s="324"/>
      <c r="H34" s="138">
        <f t="shared" si="0"/>
        <v>0</v>
      </c>
      <c r="I34" s="58"/>
    </row>
    <row r="35" spans="1:9" ht="18" customHeight="1">
      <c r="A35" s="137">
        <f t="shared" si="1"/>
        <v>22</v>
      </c>
      <c r="B35" s="328">
        <f>IFERROR(ACCUEIL!C32," ")</f>
        <v>0</v>
      </c>
      <c r="C35" s="324"/>
      <c r="D35" s="324"/>
      <c r="E35" s="324"/>
      <c r="F35" s="324"/>
      <c r="G35" s="324"/>
      <c r="H35" s="138">
        <f t="shared" si="0"/>
        <v>0</v>
      </c>
      <c r="I35" s="58"/>
    </row>
    <row r="36" spans="1:9" ht="18" customHeight="1">
      <c r="A36" s="137">
        <v>23</v>
      </c>
      <c r="B36" s="328">
        <f>IFERROR(ACCUEIL!C33," ")</f>
        <v>0</v>
      </c>
      <c r="C36" s="324"/>
      <c r="D36" s="324"/>
      <c r="E36" s="324"/>
      <c r="F36" s="324"/>
      <c r="G36" s="324"/>
      <c r="H36" s="138">
        <f t="shared" si="0"/>
        <v>0</v>
      </c>
      <c r="I36" s="58"/>
    </row>
    <row r="37" spans="1:9" ht="18" customHeight="1">
      <c r="A37" s="137">
        <v>24</v>
      </c>
      <c r="B37" s="328">
        <f>IFERROR(ACCUEIL!C34," ")</f>
        <v>0</v>
      </c>
      <c r="C37" s="324"/>
      <c r="D37" s="324"/>
      <c r="E37" s="324"/>
      <c r="F37" s="324"/>
      <c r="G37" s="324"/>
      <c r="H37" s="138">
        <f t="shared" si="0"/>
        <v>0</v>
      </c>
      <c r="I37" s="58"/>
    </row>
    <row r="38" spans="1:9" ht="18" customHeight="1">
      <c r="A38" s="137">
        <v>25</v>
      </c>
      <c r="B38" s="328">
        <f>IFERROR(ACCUEIL!C35," ")</f>
        <v>0</v>
      </c>
      <c r="C38" s="324"/>
      <c r="D38" s="324"/>
      <c r="E38" s="324"/>
      <c r="F38" s="324"/>
      <c r="G38" s="324"/>
      <c r="H38" s="138">
        <f t="shared" si="0"/>
        <v>0</v>
      </c>
      <c r="I38" s="58"/>
    </row>
    <row r="39" spans="1:9" ht="18" customHeight="1">
      <c r="A39" s="137">
        <v>26</v>
      </c>
      <c r="B39" s="328">
        <f>IFERROR(ACCUEIL!C36," ")</f>
        <v>0</v>
      </c>
      <c r="C39" s="324"/>
      <c r="D39" s="324"/>
      <c r="E39" s="324"/>
      <c r="F39" s="324"/>
      <c r="G39" s="324"/>
      <c r="H39" s="138">
        <f t="shared" si="0"/>
        <v>0</v>
      </c>
      <c r="I39" s="58"/>
    </row>
    <row r="40" spans="1:9" ht="18" customHeight="1">
      <c r="A40" s="137">
        <v>27</v>
      </c>
      <c r="B40" s="328">
        <f>IFERROR(ACCUEIL!C37," ")</f>
        <v>0</v>
      </c>
      <c r="C40" s="324"/>
      <c r="D40" s="324"/>
      <c r="E40" s="324"/>
      <c r="F40" s="324"/>
      <c r="G40" s="324"/>
      <c r="H40" s="138">
        <f t="shared" si="0"/>
        <v>0</v>
      </c>
      <c r="I40" s="58"/>
    </row>
    <row r="41" spans="1:9" ht="18" customHeight="1">
      <c r="A41" s="137">
        <v>28</v>
      </c>
      <c r="B41" s="328">
        <f>IFERROR(ACCUEIL!C38," ")</f>
        <v>0</v>
      </c>
      <c r="C41" s="324"/>
      <c r="D41" s="324"/>
      <c r="E41" s="324"/>
      <c r="F41" s="324"/>
      <c r="G41" s="324"/>
      <c r="H41" s="138">
        <f t="shared" si="0"/>
        <v>0</v>
      </c>
      <c r="I41" s="58"/>
    </row>
    <row r="42" spans="1:9" ht="18" customHeight="1">
      <c r="A42" s="137">
        <v>29</v>
      </c>
      <c r="B42" s="328">
        <f>IFERROR(ACCUEIL!C39," ")</f>
        <v>0</v>
      </c>
      <c r="C42" s="324"/>
      <c r="D42" s="324"/>
      <c r="E42" s="324"/>
      <c r="F42" s="324"/>
      <c r="G42" s="324"/>
      <c r="H42" s="138">
        <f t="shared" si="0"/>
        <v>0</v>
      </c>
      <c r="I42" s="58"/>
    </row>
    <row r="43" spans="1:9" ht="18" customHeight="1">
      <c r="A43" s="137">
        <v>30</v>
      </c>
      <c r="B43" s="328">
        <f>IFERROR(ACCUEIL!C40," ")</f>
        <v>0</v>
      </c>
      <c r="C43" s="324"/>
      <c r="D43" s="324"/>
      <c r="E43" s="324"/>
      <c r="F43" s="324"/>
      <c r="G43" s="324"/>
      <c r="H43" s="138">
        <f t="shared" si="0"/>
        <v>0</v>
      </c>
      <c r="I43" s="58"/>
    </row>
    <row r="44" spans="1:9" ht="18" customHeight="1">
      <c r="A44" s="137">
        <v>31</v>
      </c>
      <c r="B44" s="328">
        <f>IFERROR(ACCUEIL!C41," ")</f>
        <v>0</v>
      </c>
      <c r="C44" s="324"/>
      <c r="D44" s="324"/>
      <c r="E44" s="324"/>
      <c r="F44" s="324"/>
      <c r="G44" s="324"/>
      <c r="H44" s="138">
        <f t="shared" si="0"/>
        <v>0</v>
      </c>
      <c r="I44" s="58"/>
    </row>
    <row r="45" spans="1:9" ht="18" customHeight="1">
      <c r="A45" s="137">
        <v>32</v>
      </c>
      <c r="B45" s="328">
        <f>IFERROR(ACCUEIL!C42," ")</f>
        <v>0</v>
      </c>
      <c r="C45" s="324"/>
      <c r="D45" s="324"/>
      <c r="E45" s="324"/>
      <c r="F45" s="324"/>
      <c r="G45" s="324"/>
      <c r="H45" s="138">
        <f t="shared" si="0"/>
        <v>0</v>
      </c>
      <c r="I45" s="58"/>
    </row>
    <row r="46" spans="1:9" ht="18" customHeight="1">
      <c r="A46" s="137">
        <v>33</v>
      </c>
      <c r="B46" s="328">
        <f>IFERROR(ACCUEIL!C43," ")</f>
        <v>0</v>
      </c>
      <c r="C46" s="324"/>
      <c r="D46" s="324"/>
      <c r="E46" s="324"/>
      <c r="F46" s="324"/>
      <c r="G46" s="324"/>
      <c r="H46" s="138">
        <f t="shared" si="0"/>
        <v>0</v>
      </c>
      <c r="I46" s="58"/>
    </row>
    <row r="47" spans="1:9" ht="18" customHeight="1">
      <c r="A47" s="137">
        <v>34</v>
      </c>
      <c r="B47" s="328">
        <f>IFERROR(ACCUEIL!C44," ")</f>
        <v>0</v>
      </c>
      <c r="C47" s="324"/>
      <c r="D47" s="324"/>
      <c r="E47" s="324"/>
      <c r="F47" s="324"/>
      <c r="G47" s="324"/>
      <c r="H47" s="138">
        <f t="shared" si="0"/>
        <v>0</v>
      </c>
      <c r="I47" s="58"/>
    </row>
    <row r="48" spans="1:9" ht="18" customHeight="1">
      <c r="A48" s="137">
        <v>35</v>
      </c>
      <c r="B48" s="328">
        <f>IFERROR(ACCUEIL!C45," ")</f>
        <v>0</v>
      </c>
      <c r="C48" s="324"/>
      <c r="D48" s="324"/>
      <c r="E48" s="324"/>
      <c r="F48" s="324"/>
      <c r="G48" s="324"/>
      <c r="H48" s="138">
        <f t="shared" si="0"/>
        <v>0</v>
      </c>
      <c r="I48" s="58"/>
    </row>
    <row r="49" spans="1:16" ht="18" customHeight="1">
      <c r="A49" s="137">
        <v>36</v>
      </c>
      <c r="B49" s="328">
        <f>IFERROR(ACCUEIL!C46," ")</f>
        <v>0</v>
      </c>
      <c r="C49" s="324"/>
      <c r="D49" s="324"/>
      <c r="E49" s="324"/>
      <c r="F49" s="324"/>
      <c r="G49" s="324"/>
      <c r="H49" s="138">
        <f t="shared" si="0"/>
        <v>0</v>
      </c>
      <c r="I49" s="58"/>
    </row>
    <row r="50" spans="1:16" ht="18" customHeight="1">
      <c r="A50" s="137">
        <v>37</v>
      </c>
      <c r="B50" s="328">
        <f>IFERROR(ACCUEIL!C47," ")</f>
        <v>0</v>
      </c>
      <c r="C50" s="324"/>
      <c r="D50" s="324"/>
      <c r="E50" s="324"/>
      <c r="F50" s="324"/>
      <c r="G50" s="324"/>
      <c r="H50" s="138">
        <f t="shared" si="0"/>
        <v>0</v>
      </c>
      <c r="I50" s="58"/>
    </row>
    <row r="51" spans="1:16" ht="18" customHeight="1">
      <c r="A51" s="139">
        <v>38</v>
      </c>
      <c r="B51" s="329">
        <f>IFERROR(ACCUEIL!C48," ")</f>
        <v>0</v>
      </c>
      <c r="C51" s="324"/>
      <c r="D51" s="324"/>
      <c r="E51" s="324"/>
      <c r="F51" s="324"/>
      <c r="G51" s="324"/>
      <c r="H51" s="140">
        <f>SUM($C$13*C51)+($D$13*D51)+($E$13*E51)+($F$13*F51)</f>
        <v>0</v>
      </c>
      <c r="I51" s="58"/>
    </row>
    <row r="52" spans="1:16" ht="24" customHeight="1">
      <c r="A52" s="425" t="s">
        <v>57</v>
      </c>
      <c r="B52" s="426"/>
      <c r="C52" s="69">
        <f>SUM(C14:C50)</f>
        <v>0</v>
      </c>
      <c r="D52" s="69">
        <f t="shared" ref="D52" si="2">SUM(D14:D50)</f>
        <v>0</v>
      </c>
      <c r="E52" s="69">
        <f>SUM(E14:E51)</f>
        <v>0</v>
      </c>
      <c r="F52" s="69">
        <f t="shared" ref="F52" si="3">SUM(F14:F50)</f>
        <v>0</v>
      </c>
      <c r="G52" s="69">
        <f t="shared" ref="G52" si="4">SUM(G14:G50)</f>
        <v>0</v>
      </c>
      <c r="H52" s="40">
        <f>SUM(H14:H51)</f>
        <v>0</v>
      </c>
      <c r="I52" s="59"/>
    </row>
    <row r="53" spans="1:16" ht="16.5">
      <c r="A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6.5">
      <c r="A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6.5">
      <c r="A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6.5">
      <c r="A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6.5">
      <c r="A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</sheetData>
  <sheetProtection sheet="1" objects="1" scenarios="1" formatCells="0"/>
  <mergeCells count="10">
    <mergeCell ref="D1:H2"/>
    <mergeCell ref="A52:B52"/>
    <mergeCell ref="A12:G12"/>
    <mergeCell ref="A13:B13"/>
    <mergeCell ref="A10:H10"/>
    <mergeCell ref="H11:H13"/>
    <mergeCell ref="C4:F4"/>
    <mergeCell ref="C5:H5"/>
    <mergeCell ref="C6:H6"/>
    <mergeCell ref="C7:H7"/>
  </mergeCells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showZeros="0" showWhiteSpace="0" workbookViewId="0">
      <selection activeCell="G24" sqref="G24"/>
    </sheetView>
  </sheetViews>
  <sheetFormatPr baseColWidth="10" defaultRowHeight="15"/>
  <cols>
    <col min="1" max="1" width="5.28515625" customWidth="1"/>
    <col min="2" max="2" width="40.5703125" style="206" customWidth="1"/>
    <col min="3" max="3" width="10.28515625" customWidth="1"/>
    <col min="4" max="4" width="10" customWidth="1"/>
    <col min="5" max="5" width="10.5703125" customWidth="1"/>
    <col min="6" max="6" width="9.28515625" customWidth="1"/>
    <col min="7" max="7" width="11.85546875" customWidth="1"/>
    <col min="8" max="8" width="10.85546875" customWidth="1"/>
    <col min="9" max="10" width="5" customWidth="1"/>
    <col min="11" max="11" width="5.42578125" customWidth="1"/>
    <col min="12" max="12" width="5" bestFit="1" customWidth="1"/>
    <col min="13" max="15" width="5.140625" customWidth="1"/>
    <col min="16" max="16" width="5.28515625" customWidth="1"/>
    <col min="17" max="17" width="5.5703125" customWidth="1"/>
    <col min="19" max="19" width="3.7109375" customWidth="1"/>
    <col min="21" max="21" width="26.85546875" customWidth="1"/>
    <col min="22" max="22" width="13.28515625" customWidth="1"/>
  </cols>
  <sheetData>
    <row r="1" spans="1:20" s="4" customFormat="1" ht="23.25" customHeight="1" thickTop="1">
      <c r="A1" s="104">
        <v>3</v>
      </c>
      <c r="B1" s="220"/>
      <c r="C1" s="419" t="s">
        <v>110</v>
      </c>
      <c r="D1" s="420"/>
      <c r="E1" s="420"/>
      <c r="F1" s="420"/>
      <c r="G1" s="421"/>
      <c r="H1" s="79"/>
      <c r="I1" s="79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0" s="4" customFormat="1" ht="23.25" customHeight="1" thickBot="1">
      <c r="A2" s="73"/>
      <c r="B2" s="220"/>
      <c r="C2" s="422"/>
      <c r="D2" s="423"/>
      <c r="E2" s="423"/>
      <c r="F2" s="423"/>
      <c r="G2" s="424"/>
      <c r="H2" s="79"/>
      <c r="I2" s="79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ht="15" customHeight="1" thickTop="1">
      <c r="A3" s="62"/>
      <c r="B3" s="212"/>
      <c r="C3" s="62"/>
      <c r="D3" s="62"/>
      <c r="E3" s="62"/>
      <c r="F3" s="62"/>
      <c r="G3" s="62"/>
      <c r="H3" s="79"/>
      <c r="I3" s="79"/>
      <c r="J3" s="72"/>
      <c r="K3" s="72"/>
      <c r="L3" s="62"/>
      <c r="M3" s="62"/>
      <c r="N3" s="62"/>
      <c r="O3" s="62"/>
      <c r="P3" s="62"/>
      <c r="Q3" s="62"/>
      <c r="R3" s="62"/>
      <c r="S3" s="62"/>
      <c r="T3" s="62"/>
    </row>
    <row r="4" spans="1:20" ht="19.5" customHeight="1">
      <c r="A4" s="48" t="s">
        <v>0</v>
      </c>
      <c r="B4" s="213"/>
      <c r="C4" s="436">
        <f>ACCUEIL!D4</f>
        <v>0</v>
      </c>
      <c r="D4" s="436"/>
      <c r="E4" s="20" t="s">
        <v>2</v>
      </c>
      <c r="F4" s="80"/>
      <c r="G4" s="394">
        <f>ACCUEIL!O4</f>
        <v>0</v>
      </c>
      <c r="H4" s="79"/>
      <c r="I4" s="79"/>
      <c r="J4" s="72"/>
      <c r="K4" s="72"/>
      <c r="L4" s="18"/>
      <c r="M4" s="18"/>
      <c r="N4" s="18"/>
      <c r="O4" s="18"/>
      <c r="P4" s="18"/>
      <c r="Q4" s="18"/>
      <c r="R4" s="18"/>
      <c r="S4" s="18"/>
      <c r="T4" s="18"/>
    </row>
    <row r="5" spans="1:20" ht="21.75" customHeight="1">
      <c r="A5" s="49" t="s">
        <v>90</v>
      </c>
      <c r="B5" s="214"/>
      <c r="C5" s="437">
        <f>ACCUEIL!D5</f>
        <v>0</v>
      </c>
      <c r="D5" s="437"/>
      <c r="E5" s="437"/>
      <c r="F5" s="437"/>
      <c r="G5" s="438"/>
      <c r="H5" s="79"/>
      <c r="I5" s="79"/>
      <c r="J5" s="72"/>
      <c r="K5" s="72"/>
      <c r="L5" s="18"/>
      <c r="M5" s="18"/>
      <c r="N5" s="18"/>
      <c r="O5" s="18"/>
      <c r="P5" s="37"/>
      <c r="Q5" s="18"/>
      <c r="R5" s="18"/>
      <c r="S5" s="18"/>
      <c r="T5" s="18"/>
    </row>
    <row r="6" spans="1:20" ht="16.5">
      <c r="A6" s="49" t="s">
        <v>21</v>
      </c>
      <c r="B6" s="214"/>
      <c r="C6" s="437">
        <f>ACCUEIL!D6</f>
        <v>0</v>
      </c>
      <c r="D6" s="437"/>
      <c r="E6" s="437"/>
      <c r="F6" s="437"/>
      <c r="G6" s="438"/>
      <c r="H6" s="79"/>
      <c r="I6" s="79"/>
      <c r="J6" s="72"/>
      <c r="K6" s="72"/>
      <c r="L6" s="21"/>
      <c r="M6" s="21"/>
      <c r="N6" s="21"/>
      <c r="O6" s="21"/>
      <c r="P6" s="21"/>
      <c r="Q6" s="21"/>
      <c r="R6" s="21"/>
      <c r="S6" s="21"/>
      <c r="T6" s="18"/>
    </row>
    <row r="7" spans="1:20" ht="16.5">
      <c r="A7" s="51" t="s">
        <v>89</v>
      </c>
      <c r="B7" s="215"/>
      <c r="C7" s="439">
        <f>ACCUEIL!D7</f>
        <v>0</v>
      </c>
      <c r="D7" s="439"/>
      <c r="E7" s="439"/>
      <c r="F7" s="439"/>
      <c r="G7" s="440"/>
      <c r="H7" s="79"/>
      <c r="I7" s="79"/>
      <c r="J7" s="72"/>
      <c r="K7" s="72"/>
      <c r="L7" s="21"/>
      <c r="M7" s="21"/>
      <c r="N7" s="21"/>
      <c r="O7" s="21"/>
      <c r="P7" s="21"/>
      <c r="Q7" s="21"/>
      <c r="R7" s="21"/>
      <c r="S7" s="21"/>
      <c r="T7" s="18"/>
    </row>
    <row r="8" spans="1:20" ht="42.75" customHeight="1">
      <c r="A8" s="443" t="s">
        <v>84</v>
      </c>
      <c r="B8" s="443"/>
      <c r="C8" s="443"/>
      <c r="D8" s="443"/>
      <c r="E8" s="443"/>
      <c r="F8" s="443"/>
      <c r="G8" s="443"/>
      <c r="H8" s="79"/>
      <c r="I8" s="79"/>
      <c r="J8" s="72"/>
      <c r="K8" s="21"/>
      <c r="L8" s="21"/>
      <c r="M8" s="21"/>
      <c r="N8" s="21"/>
      <c r="O8" s="21"/>
      <c r="P8" s="21"/>
      <c r="Q8" s="21"/>
      <c r="R8" s="21"/>
      <c r="S8" s="21"/>
      <c r="T8" s="18"/>
    </row>
    <row r="9" spans="1:20" ht="9.75" customHeight="1" thickBot="1">
      <c r="A9" s="18"/>
      <c r="C9" s="18"/>
      <c r="D9" s="18"/>
      <c r="E9" s="18"/>
      <c r="F9" s="18"/>
      <c r="G9" s="18"/>
      <c r="H9" s="79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0" s="5" customFormat="1" ht="24.75" customHeight="1" thickBot="1">
      <c r="A10" s="441" t="s">
        <v>53</v>
      </c>
      <c r="B10" s="442"/>
      <c r="C10" s="442"/>
      <c r="D10" s="442"/>
      <c r="E10" s="442"/>
      <c r="F10" s="442"/>
      <c r="G10" s="442"/>
      <c r="H10" s="79"/>
      <c r="I10" s="82"/>
      <c r="J10" s="81"/>
      <c r="S10" s="83"/>
      <c r="T10" s="81"/>
    </row>
    <row r="11" spans="1:20" ht="49.5" customHeight="1">
      <c r="A11" s="66" t="s">
        <v>1</v>
      </c>
      <c r="B11" s="216" t="s">
        <v>86</v>
      </c>
      <c r="C11" s="68" t="s">
        <v>92</v>
      </c>
      <c r="D11" s="68" t="s">
        <v>119</v>
      </c>
      <c r="E11" s="68" t="s">
        <v>93</v>
      </c>
      <c r="F11" s="68" t="s">
        <v>94</v>
      </c>
      <c r="G11" s="433" t="s">
        <v>72</v>
      </c>
      <c r="H11" s="79"/>
      <c r="I11" s="18"/>
    </row>
    <row r="12" spans="1:20" ht="16.5">
      <c r="A12" s="70"/>
      <c r="B12" s="221"/>
      <c r="C12" s="71"/>
      <c r="D12" s="71"/>
      <c r="E12" s="71"/>
      <c r="F12" s="71"/>
      <c r="G12" s="434"/>
      <c r="H12" s="79"/>
      <c r="I12" s="18"/>
    </row>
    <row r="13" spans="1:20" ht="19.5" customHeight="1">
      <c r="A13" s="427" t="s">
        <v>54</v>
      </c>
      <c r="B13" s="429"/>
      <c r="C13" s="65">
        <v>13</v>
      </c>
      <c r="D13" s="65">
        <v>8</v>
      </c>
      <c r="E13" s="65">
        <v>5</v>
      </c>
      <c r="F13" s="65">
        <v>5</v>
      </c>
      <c r="G13" s="435"/>
      <c r="H13" s="79"/>
      <c r="I13" s="18"/>
    </row>
    <row r="14" spans="1:20" ht="18" customHeight="1">
      <c r="A14" s="135">
        <v>1</v>
      </c>
      <c r="B14" s="328">
        <f>IFERROR(ACCUEIL!C11," ")</f>
        <v>0</v>
      </c>
      <c r="C14" s="325"/>
      <c r="D14" s="325"/>
      <c r="E14" s="325"/>
      <c r="F14" s="325"/>
      <c r="G14" s="136">
        <f>SUM($C$13*C14)+($D$13*D14)+($E$13*E14)+($F$13*F14)</f>
        <v>0</v>
      </c>
      <c r="H14" s="58"/>
      <c r="I14" s="18"/>
    </row>
    <row r="15" spans="1:20" ht="18" customHeight="1">
      <c r="A15" s="137">
        <f>A14+1</f>
        <v>2</v>
      </c>
      <c r="B15" s="328">
        <f>IFERROR(ACCUEIL!C12," ")</f>
        <v>0</v>
      </c>
      <c r="C15" s="326"/>
      <c r="D15" s="326"/>
      <c r="E15" s="326"/>
      <c r="F15" s="326"/>
      <c r="G15" s="138">
        <f t="shared" ref="G15:G51" si="0">SUM($C$13*C15)+($D$13*D15)+($E$13*E15)+($F$13*F15)</f>
        <v>0</v>
      </c>
      <c r="H15" s="58"/>
      <c r="I15" s="18"/>
    </row>
    <row r="16" spans="1:20" ht="18" customHeight="1">
      <c r="A16" s="137">
        <f t="shared" ref="A16:A28" si="1">A15+1</f>
        <v>3</v>
      </c>
      <c r="B16" s="328">
        <f>IFERROR(ACCUEIL!C13," ")</f>
        <v>0</v>
      </c>
      <c r="C16" s="326"/>
      <c r="D16" s="326"/>
      <c r="E16" s="326"/>
      <c r="F16" s="326"/>
      <c r="G16" s="138">
        <f t="shared" si="0"/>
        <v>0</v>
      </c>
      <c r="H16" s="58"/>
      <c r="I16" s="18"/>
    </row>
    <row r="17" spans="1:12" ht="18" customHeight="1">
      <c r="A17" s="137">
        <f t="shared" si="1"/>
        <v>4</v>
      </c>
      <c r="B17" s="328">
        <f>IFERROR(ACCUEIL!C14," ")</f>
        <v>0</v>
      </c>
      <c r="C17" s="326"/>
      <c r="D17" s="326"/>
      <c r="E17" s="326"/>
      <c r="F17" s="326"/>
      <c r="G17" s="138">
        <f t="shared" si="0"/>
        <v>0</v>
      </c>
      <c r="H17" s="58"/>
      <c r="I17" s="18"/>
    </row>
    <row r="18" spans="1:12" ht="18" customHeight="1">
      <c r="A18" s="137">
        <f t="shared" si="1"/>
        <v>5</v>
      </c>
      <c r="B18" s="328">
        <f>IFERROR(ACCUEIL!C15," ")</f>
        <v>0</v>
      </c>
      <c r="C18" s="326"/>
      <c r="D18" s="326"/>
      <c r="E18" s="326"/>
      <c r="F18" s="326"/>
      <c r="G18" s="138">
        <f t="shared" si="0"/>
        <v>0</v>
      </c>
      <c r="H18" s="58"/>
      <c r="I18" s="18"/>
    </row>
    <row r="19" spans="1:12" ht="18" customHeight="1">
      <c r="A19" s="137">
        <f t="shared" si="1"/>
        <v>6</v>
      </c>
      <c r="B19" s="328">
        <f>IFERROR(ACCUEIL!C16," ")</f>
        <v>0</v>
      </c>
      <c r="C19" s="326"/>
      <c r="D19" s="326"/>
      <c r="E19" s="326"/>
      <c r="F19" s="326"/>
      <c r="G19" s="138">
        <f t="shared" si="0"/>
        <v>0</v>
      </c>
      <c r="H19" s="58"/>
      <c r="I19" s="18"/>
    </row>
    <row r="20" spans="1:12" ht="18" customHeight="1">
      <c r="A20" s="137">
        <f t="shared" si="1"/>
        <v>7</v>
      </c>
      <c r="B20" s="328">
        <f>IFERROR(ACCUEIL!C17," ")</f>
        <v>0</v>
      </c>
      <c r="C20" s="326"/>
      <c r="D20" s="326"/>
      <c r="E20" s="326"/>
      <c r="F20" s="326"/>
      <c r="G20" s="138">
        <f t="shared" si="0"/>
        <v>0</v>
      </c>
      <c r="H20" s="58"/>
      <c r="I20" s="18"/>
    </row>
    <row r="21" spans="1:12" ht="18" customHeight="1">
      <c r="A21" s="137">
        <f t="shared" si="1"/>
        <v>8</v>
      </c>
      <c r="B21" s="328">
        <f>IFERROR(ACCUEIL!C18," ")</f>
        <v>0</v>
      </c>
      <c r="C21" s="326"/>
      <c r="D21" s="326"/>
      <c r="E21" s="326"/>
      <c r="F21" s="326"/>
      <c r="G21" s="138">
        <f t="shared" si="0"/>
        <v>0</v>
      </c>
      <c r="H21" s="58"/>
      <c r="I21" s="18"/>
    </row>
    <row r="22" spans="1:12" ht="18" customHeight="1">
      <c r="A22" s="137">
        <f t="shared" si="1"/>
        <v>9</v>
      </c>
      <c r="B22" s="328">
        <f>IFERROR(ACCUEIL!C19," ")</f>
        <v>0</v>
      </c>
      <c r="C22" s="326"/>
      <c r="D22" s="326"/>
      <c r="E22" s="326"/>
      <c r="F22" s="326"/>
      <c r="G22" s="138">
        <f t="shared" si="0"/>
        <v>0</v>
      </c>
      <c r="H22" s="58"/>
      <c r="I22" s="18"/>
    </row>
    <row r="23" spans="1:12" ht="18" customHeight="1">
      <c r="A23" s="137">
        <f t="shared" si="1"/>
        <v>10</v>
      </c>
      <c r="B23" s="328">
        <f>IFERROR(ACCUEIL!C20," ")</f>
        <v>0</v>
      </c>
      <c r="C23" s="326"/>
      <c r="D23" s="326"/>
      <c r="E23" s="326"/>
      <c r="F23" s="326"/>
      <c r="G23" s="138">
        <f t="shared" si="0"/>
        <v>0</v>
      </c>
      <c r="H23" s="58"/>
      <c r="I23" s="18"/>
      <c r="J23" s="67"/>
      <c r="K23" s="67"/>
      <c r="L23" s="64"/>
    </row>
    <row r="24" spans="1:12" ht="18" customHeight="1">
      <c r="A24" s="137">
        <f t="shared" si="1"/>
        <v>11</v>
      </c>
      <c r="B24" s="328">
        <f>IFERROR(ACCUEIL!C21," ")</f>
        <v>0</v>
      </c>
      <c r="C24" s="326"/>
      <c r="D24" s="326"/>
      <c r="E24" s="326"/>
      <c r="F24" s="326"/>
      <c r="G24" s="138">
        <f t="shared" si="0"/>
        <v>0</v>
      </c>
      <c r="H24" s="58"/>
      <c r="I24" s="18"/>
    </row>
    <row r="25" spans="1:12" ht="18" customHeight="1">
      <c r="A25" s="137">
        <f t="shared" si="1"/>
        <v>12</v>
      </c>
      <c r="B25" s="328">
        <f>IFERROR(ACCUEIL!C22," ")</f>
        <v>0</v>
      </c>
      <c r="C25" s="326"/>
      <c r="D25" s="326"/>
      <c r="E25" s="326"/>
      <c r="F25" s="326"/>
      <c r="G25" s="138">
        <f t="shared" si="0"/>
        <v>0</v>
      </c>
      <c r="H25" s="58"/>
      <c r="I25" s="18"/>
    </row>
    <row r="26" spans="1:12" ht="18" customHeight="1">
      <c r="A26" s="137">
        <f t="shared" si="1"/>
        <v>13</v>
      </c>
      <c r="B26" s="328">
        <f>IFERROR(ACCUEIL!C23," ")</f>
        <v>0</v>
      </c>
      <c r="C26" s="326"/>
      <c r="D26" s="326"/>
      <c r="E26" s="326"/>
      <c r="F26" s="326"/>
      <c r="G26" s="138">
        <f t="shared" si="0"/>
        <v>0</v>
      </c>
      <c r="H26" s="58"/>
      <c r="I26" s="18"/>
    </row>
    <row r="27" spans="1:12" ht="18" customHeight="1">
      <c r="A27" s="137">
        <f t="shared" si="1"/>
        <v>14</v>
      </c>
      <c r="B27" s="328">
        <f>IFERROR(ACCUEIL!C24," ")</f>
        <v>0</v>
      </c>
      <c r="C27" s="326"/>
      <c r="D27" s="326"/>
      <c r="E27" s="326"/>
      <c r="F27" s="326"/>
      <c r="G27" s="138">
        <f t="shared" si="0"/>
        <v>0</v>
      </c>
      <c r="H27" s="58"/>
      <c r="I27" s="18"/>
    </row>
    <row r="28" spans="1:12" ht="18" customHeight="1">
      <c r="A28" s="137">
        <f t="shared" si="1"/>
        <v>15</v>
      </c>
      <c r="B28" s="328">
        <f>IFERROR(ACCUEIL!C25," ")</f>
        <v>0</v>
      </c>
      <c r="C28" s="326"/>
      <c r="D28" s="326"/>
      <c r="E28" s="326"/>
      <c r="F28" s="326"/>
      <c r="G28" s="138">
        <f t="shared" si="0"/>
        <v>0</v>
      </c>
      <c r="H28" s="58"/>
      <c r="I28" s="18"/>
    </row>
    <row r="29" spans="1:12" ht="18" customHeight="1">
      <c r="A29" s="137">
        <v>16</v>
      </c>
      <c r="B29" s="328">
        <f>IFERROR(ACCUEIL!C26," ")</f>
        <v>0</v>
      </c>
      <c r="C29" s="326"/>
      <c r="D29" s="326"/>
      <c r="E29" s="326"/>
      <c r="F29" s="326"/>
      <c r="G29" s="138">
        <f t="shared" si="0"/>
        <v>0</v>
      </c>
      <c r="H29" s="58"/>
      <c r="I29" s="18"/>
    </row>
    <row r="30" spans="1:12" ht="18" customHeight="1">
      <c r="A30" s="137">
        <v>17</v>
      </c>
      <c r="B30" s="328">
        <f>IFERROR(ACCUEIL!C27," ")</f>
        <v>0</v>
      </c>
      <c r="C30" s="326"/>
      <c r="D30" s="326"/>
      <c r="E30" s="326"/>
      <c r="F30" s="326"/>
      <c r="G30" s="138">
        <f t="shared" si="0"/>
        <v>0</v>
      </c>
      <c r="H30" s="58"/>
      <c r="I30" s="18"/>
    </row>
    <row r="31" spans="1:12" ht="18" customHeight="1">
      <c r="A31" s="137">
        <v>18</v>
      </c>
      <c r="B31" s="328">
        <f>IFERROR(ACCUEIL!C28," ")</f>
        <v>0</v>
      </c>
      <c r="C31" s="326"/>
      <c r="D31" s="326"/>
      <c r="E31" s="326"/>
      <c r="F31" s="326"/>
      <c r="G31" s="138">
        <f t="shared" si="0"/>
        <v>0</v>
      </c>
      <c r="H31" s="58"/>
      <c r="I31" s="18"/>
    </row>
    <row r="32" spans="1:12" ht="18" customHeight="1">
      <c r="A32" s="137">
        <v>19</v>
      </c>
      <c r="B32" s="328">
        <f>IFERROR(ACCUEIL!C29," ")</f>
        <v>0</v>
      </c>
      <c r="C32" s="326"/>
      <c r="D32" s="326"/>
      <c r="E32" s="326"/>
      <c r="F32" s="326"/>
      <c r="G32" s="138">
        <f t="shared" si="0"/>
        <v>0</v>
      </c>
      <c r="H32" s="58"/>
      <c r="I32" s="18"/>
    </row>
    <row r="33" spans="1:9" ht="18" customHeight="1">
      <c r="A33" s="137">
        <v>20</v>
      </c>
      <c r="B33" s="328">
        <f>IFERROR(ACCUEIL!C30," ")</f>
        <v>0</v>
      </c>
      <c r="C33" s="326"/>
      <c r="D33" s="326"/>
      <c r="E33" s="326"/>
      <c r="F33" s="326"/>
      <c r="G33" s="138">
        <f t="shared" si="0"/>
        <v>0</v>
      </c>
      <c r="H33" s="58"/>
      <c r="I33" s="18"/>
    </row>
    <row r="34" spans="1:9" ht="18" customHeight="1">
      <c r="A34" s="137">
        <v>21</v>
      </c>
      <c r="B34" s="328">
        <f>IFERROR(ACCUEIL!C31," ")</f>
        <v>0</v>
      </c>
      <c r="C34" s="326"/>
      <c r="D34" s="326"/>
      <c r="E34" s="326"/>
      <c r="F34" s="326"/>
      <c r="G34" s="138">
        <f t="shared" si="0"/>
        <v>0</v>
      </c>
      <c r="H34" s="58"/>
      <c r="I34" s="18"/>
    </row>
    <row r="35" spans="1:9" ht="18" customHeight="1">
      <c r="A35" s="137">
        <v>22</v>
      </c>
      <c r="B35" s="328">
        <f>IFERROR(ACCUEIL!C32," ")</f>
        <v>0</v>
      </c>
      <c r="C35" s="326"/>
      <c r="D35" s="326"/>
      <c r="E35" s="326"/>
      <c r="F35" s="326"/>
      <c r="G35" s="138">
        <f t="shared" si="0"/>
        <v>0</v>
      </c>
      <c r="H35" s="58"/>
      <c r="I35" s="18"/>
    </row>
    <row r="36" spans="1:9" ht="18" customHeight="1">
      <c r="A36" s="137">
        <v>23</v>
      </c>
      <c r="B36" s="328">
        <f>IFERROR(ACCUEIL!C33," ")</f>
        <v>0</v>
      </c>
      <c r="C36" s="326"/>
      <c r="D36" s="326"/>
      <c r="E36" s="326"/>
      <c r="F36" s="326"/>
      <c r="G36" s="138">
        <f t="shared" si="0"/>
        <v>0</v>
      </c>
      <c r="H36" s="58"/>
      <c r="I36" s="18"/>
    </row>
    <row r="37" spans="1:9" ht="18" customHeight="1">
      <c r="A37" s="137">
        <v>24</v>
      </c>
      <c r="B37" s="328">
        <f>IFERROR(ACCUEIL!C34," ")</f>
        <v>0</v>
      </c>
      <c r="C37" s="326"/>
      <c r="D37" s="326"/>
      <c r="E37" s="326"/>
      <c r="F37" s="326"/>
      <c r="G37" s="138">
        <f t="shared" si="0"/>
        <v>0</v>
      </c>
      <c r="H37" s="58"/>
      <c r="I37" s="18"/>
    </row>
    <row r="38" spans="1:9" ht="18" customHeight="1">
      <c r="A38" s="137">
        <v>25</v>
      </c>
      <c r="B38" s="328">
        <f>IFERROR(ACCUEIL!C35," ")</f>
        <v>0</v>
      </c>
      <c r="C38" s="326"/>
      <c r="D38" s="326"/>
      <c r="E38" s="326"/>
      <c r="F38" s="326"/>
      <c r="G38" s="138">
        <f t="shared" si="0"/>
        <v>0</v>
      </c>
      <c r="H38" s="58"/>
      <c r="I38" s="18"/>
    </row>
    <row r="39" spans="1:9" ht="18" customHeight="1">
      <c r="A39" s="137">
        <v>26</v>
      </c>
      <c r="B39" s="328">
        <f>IFERROR(ACCUEIL!C36," ")</f>
        <v>0</v>
      </c>
      <c r="C39" s="326"/>
      <c r="D39" s="326"/>
      <c r="E39" s="326"/>
      <c r="F39" s="326"/>
      <c r="G39" s="138">
        <f t="shared" si="0"/>
        <v>0</v>
      </c>
      <c r="H39" s="58"/>
      <c r="I39" s="18"/>
    </row>
    <row r="40" spans="1:9" ht="18" customHeight="1">
      <c r="A40" s="137">
        <v>27</v>
      </c>
      <c r="B40" s="328">
        <f>IFERROR(ACCUEIL!C37," ")</f>
        <v>0</v>
      </c>
      <c r="C40" s="326"/>
      <c r="D40" s="326"/>
      <c r="E40" s="326"/>
      <c r="F40" s="326"/>
      <c r="G40" s="138">
        <f t="shared" si="0"/>
        <v>0</v>
      </c>
      <c r="H40" s="58"/>
      <c r="I40" s="18"/>
    </row>
    <row r="41" spans="1:9" ht="18" customHeight="1">
      <c r="A41" s="137">
        <v>28</v>
      </c>
      <c r="B41" s="328">
        <f>IFERROR(ACCUEIL!C38," ")</f>
        <v>0</v>
      </c>
      <c r="C41" s="326"/>
      <c r="D41" s="326"/>
      <c r="E41" s="326"/>
      <c r="F41" s="326"/>
      <c r="G41" s="138">
        <f t="shared" si="0"/>
        <v>0</v>
      </c>
      <c r="H41" s="58"/>
      <c r="I41" s="18"/>
    </row>
    <row r="42" spans="1:9" ht="18" customHeight="1">
      <c r="A42" s="137">
        <v>29</v>
      </c>
      <c r="B42" s="328">
        <f>IFERROR(ACCUEIL!C39," ")</f>
        <v>0</v>
      </c>
      <c r="C42" s="326"/>
      <c r="D42" s="326"/>
      <c r="E42" s="326"/>
      <c r="F42" s="326"/>
      <c r="G42" s="138">
        <f t="shared" si="0"/>
        <v>0</v>
      </c>
      <c r="H42" s="58"/>
      <c r="I42" s="18"/>
    </row>
    <row r="43" spans="1:9" ht="18" customHeight="1">
      <c r="A43" s="137">
        <v>30</v>
      </c>
      <c r="B43" s="328">
        <f>IFERROR(ACCUEIL!C40," ")</f>
        <v>0</v>
      </c>
      <c r="C43" s="326"/>
      <c r="D43" s="326"/>
      <c r="E43" s="326"/>
      <c r="F43" s="326"/>
      <c r="G43" s="138">
        <f t="shared" si="0"/>
        <v>0</v>
      </c>
      <c r="H43" s="58"/>
      <c r="I43" s="18"/>
    </row>
    <row r="44" spans="1:9" ht="18" customHeight="1">
      <c r="A44" s="137">
        <v>31</v>
      </c>
      <c r="B44" s="328">
        <f>IFERROR(ACCUEIL!C41," ")</f>
        <v>0</v>
      </c>
      <c r="C44" s="326"/>
      <c r="D44" s="326"/>
      <c r="E44" s="326"/>
      <c r="F44" s="326"/>
      <c r="G44" s="138">
        <f t="shared" si="0"/>
        <v>0</v>
      </c>
      <c r="H44" s="58"/>
      <c r="I44" s="18"/>
    </row>
    <row r="45" spans="1:9" ht="18" customHeight="1">
      <c r="A45" s="137">
        <v>32</v>
      </c>
      <c r="B45" s="328">
        <f>IFERROR(ACCUEIL!C42," ")</f>
        <v>0</v>
      </c>
      <c r="C45" s="326"/>
      <c r="D45" s="326"/>
      <c r="E45" s="326"/>
      <c r="F45" s="326"/>
      <c r="G45" s="138">
        <f t="shared" si="0"/>
        <v>0</v>
      </c>
      <c r="H45" s="58"/>
      <c r="I45" s="18"/>
    </row>
    <row r="46" spans="1:9" ht="18" customHeight="1">
      <c r="A46" s="137">
        <v>33</v>
      </c>
      <c r="B46" s="328">
        <f>IFERROR(ACCUEIL!C43," ")</f>
        <v>0</v>
      </c>
      <c r="C46" s="326"/>
      <c r="D46" s="326"/>
      <c r="E46" s="326"/>
      <c r="F46" s="326"/>
      <c r="G46" s="138">
        <f t="shared" si="0"/>
        <v>0</v>
      </c>
      <c r="H46" s="58"/>
      <c r="I46" s="18"/>
    </row>
    <row r="47" spans="1:9" ht="18" customHeight="1">
      <c r="A47" s="137">
        <v>34</v>
      </c>
      <c r="B47" s="328">
        <f>IFERROR(ACCUEIL!C44," ")</f>
        <v>0</v>
      </c>
      <c r="C47" s="326"/>
      <c r="D47" s="326"/>
      <c r="E47" s="326"/>
      <c r="F47" s="326"/>
      <c r="G47" s="138">
        <f t="shared" si="0"/>
        <v>0</v>
      </c>
      <c r="H47" s="58"/>
      <c r="I47" s="18"/>
    </row>
    <row r="48" spans="1:9" ht="18" customHeight="1">
      <c r="A48" s="137">
        <v>35</v>
      </c>
      <c r="B48" s="328">
        <f>IFERROR(ACCUEIL!C45," ")</f>
        <v>0</v>
      </c>
      <c r="C48" s="326"/>
      <c r="D48" s="326"/>
      <c r="E48" s="326"/>
      <c r="F48" s="326"/>
      <c r="G48" s="138">
        <f t="shared" si="0"/>
        <v>0</v>
      </c>
      <c r="H48" s="58"/>
      <c r="I48" s="18"/>
    </row>
    <row r="49" spans="1:20" ht="18" customHeight="1">
      <c r="A49" s="137">
        <v>36</v>
      </c>
      <c r="B49" s="328">
        <f>IFERROR(ACCUEIL!C46," ")</f>
        <v>0</v>
      </c>
      <c r="C49" s="326"/>
      <c r="D49" s="326"/>
      <c r="E49" s="326"/>
      <c r="F49" s="326"/>
      <c r="G49" s="138">
        <f t="shared" si="0"/>
        <v>0</v>
      </c>
      <c r="H49" s="58"/>
      <c r="I49" s="18"/>
    </row>
    <row r="50" spans="1:20" ht="18" customHeight="1">
      <c r="A50" s="137">
        <v>37</v>
      </c>
      <c r="B50" s="328">
        <f>IFERROR(ACCUEIL!C47," ")</f>
        <v>0</v>
      </c>
      <c r="C50" s="326"/>
      <c r="D50" s="326"/>
      <c r="E50" s="326"/>
      <c r="F50" s="326"/>
      <c r="G50" s="138">
        <f t="shared" si="0"/>
        <v>0</v>
      </c>
      <c r="H50" s="58"/>
      <c r="I50" s="18"/>
    </row>
    <row r="51" spans="1:20" ht="18" customHeight="1">
      <c r="A51" s="139">
        <v>38</v>
      </c>
      <c r="B51" s="329">
        <f>IFERROR(ACCUEIL!C48," ")</f>
        <v>0</v>
      </c>
      <c r="C51" s="327"/>
      <c r="D51" s="327"/>
      <c r="E51" s="327"/>
      <c r="F51" s="327"/>
      <c r="G51" s="140">
        <f t="shared" si="0"/>
        <v>0</v>
      </c>
      <c r="H51" s="58"/>
      <c r="I51" s="18"/>
    </row>
    <row r="52" spans="1:20" ht="24" customHeight="1">
      <c r="A52" s="425" t="s">
        <v>57</v>
      </c>
      <c r="B52" s="426"/>
      <c r="C52" s="41">
        <f>SUM(C14:C51)</f>
        <v>0</v>
      </c>
      <c r="D52" s="41">
        <f t="shared" ref="D52:F52" si="2">SUM(D14:D51)</f>
        <v>0</v>
      </c>
      <c r="E52" s="41">
        <f t="shared" si="2"/>
        <v>0</v>
      </c>
      <c r="F52" s="41">
        <f t="shared" si="2"/>
        <v>0</v>
      </c>
      <c r="G52" s="40">
        <f>SUM(G14:G51)</f>
        <v>0</v>
      </c>
      <c r="H52" s="59"/>
      <c r="I52" s="18"/>
    </row>
    <row r="53" spans="1:20" ht="16.5">
      <c r="A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</row>
    <row r="54" spans="1:20" ht="16.5">
      <c r="A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</row>
    <row r="55" spans="1:20" ht="16.5">
      <c r="A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</row>
    <row r="56" spans="1:20" ht="16.5">
      <c r="A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</row>
    <row r="57" spans="1:20" ht="16.5">
      <c r="A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</row>
  </sheetData>
  <sheetProtection sheet="1" objects="1" scenarios="1" formatCells="0"/>
  <mergeCells count="10">
    <mergeCell ref="C1:G2"/>
    <mergeCell ref="A10:G10"/>
    <mergeCell ref="A52:B52"/>
    <mergeCell ref="G11:G13"/>
    <mergeCell ref="A13:B13"/>
    <mergeCell ref="A8:G8"/>
    <mergeCell ref="C4:D4"/>
    <mergeCell ref="C5:G5"/>
    <mergeCell ref="C6:G6"/>
    <mergeCell ref="C7:G7"/>
  </mergeCells>
  <printOptions horizontalCentered="1"/>
  <pageMargins left="0.11811023622047245" right="0.11811023622047245" top="0.11811023622047245" bottom="0.2362204724409449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Zeros="0" workbookViewId="0">
      <selection activeCell="K4" sqref="K4"/>
    </sheetView>
  </sheetViews>
  <sheetFormatPr baseColWidth="10" defaultRowHeight="15"/>
  <cols>
    <col min="1" max="1" width="5.28515625" style="1" customWidth="1"/>
    <col min="2" max="2" width="31.7109375" style="206" customWidth="1"/>
    <col min="3" max="9" width="6.28515625" customWidth="1"/>
    <col min="10" max="10" width="9" customWidth="1"/>
    <col min="11" max="11" width="12.5703125" customWidth="1"/>
    <col min="12" max="12" width="9.7109375" customWidth="1"/>
    <col min="13" max="14" width="6.5703125" customWidth="1"/>
    <col min="15" max="15" width="12" customWidth="1"/>
    <col min="16" max="16" width="16.28515625" customWidth="1"/>
  </cols>
  <sheetData>
    <row r="1" spans="1:17" ht="21.6" customHeight="1" thickTop="1">
      <c r="A1" s="104">
        <v>4</v>
      </c>
      <c r="B1" s="222"/>
      <c r="C1" s="88"/>
      <c r="D1" s="88"/>
      <c r="E1" s="444" t="s">
        <v>114</v>
      </c>
      <c r="F1" s="445"/>
      <c r="G1" s="445"/>
      <c r="H1" s="445"/>
      <c r="I1" s="445"/>
      <c r="J1" s="445"/>
      <c r="K1" s="446"/>
      <c r="L1" s="88"/>
      <c r="M1" s="88"/>
      <c r="N1" s="88"/>
      <c r="O1" s="88"/>
      <c r="P1" s="88"/>
    </row>
    <row r="2" spans="1:17" ht="19.5" customHeight="1" thickBot="1">
      <c r="A2" s="91"/>
      <c r="B2" s="223"/>
      <c r="C2" s="91"/>
      <c r="D2" s="91"/>
      <c r="E2" s="447"/>
      <c r="F2" s="448"/>
      <c r="G2" s="448"/>
      <c r="H2" s="448"/>
      <c r="I2" s="448"/>
      <c r="J2" s="448"/>
      <c r="K2" s="449"/>
      <c r="L2" s="89"/>
      <c r="M2" s="89"/>
      <c r="N2" s="89"/>
      <c r="O2" s="89"/>
      <c r="P2" s="89"/>
    </row>
    <row r="3" spans="1:17" ht="14.25" customHeight="1" thickTop="1">
      <c r="A3" s="90"/>
      <c r="B3" s="224"/>
      <c r="C3" s="90"/>
      <c r="D3" s="90"/>
      <c r="E3" s="90"/>
      <c r="F3" s="90"/>
      <c r="G3" s="92"/>
      <c r="H3" s="92"/>
      <c r="I3" s="92"/>
      <c r="J3" s="92"/>
      <c r="K3" s="92"/>
      <c r="L3" s="89"/>
      <c r="M3" s="89"/>
      <c r="N3" s="89"/>
      <c r="O3" s="89"/>
      <c r="P3" s="89"/>
    </row>
    <row r="4" spans="1:17" ht="19.5" customHeight="1">
      <c r="A4" s="48" t="s">
        <v>0</v>
      </c>
      <c r="B4" s="213"/>
      <c r="C4" s="436">
        <f>ACCUEIL!D4</f>
        <v>0</v>
      </c>
      <c r="D4" s="436"/>
      <c r="E4" s="436"/>
      <c r="F4" s="436"/>
      <c r="G4" s="436"/>
      <c r="H4" s="52"/>
      <c r="I4" s="459" t="s">
        <v>2</v>
      </c>
      <c r="J4" s="459"/>
      <c r="K4" s="395">
        <f>ACCUEIL!O4</f>
        <v>0</v>
      </c>
      <c r="L4" s="42"/>
      <c r="M4" s="42"/>
      <c r="N4" s="42"/>
      <c r="O4" s="42"/>
      <c r="P4" s="42"/>
    </row>
    <row r="5" spans="1:17" ht="19.5" customHeight="1">
      <c r="A5" s="49" t="s">
        <v>90</v>
      </c>
      <c r="B5" s="214"/>
      <c r="C5" s="437">
        <f>ACCUEIL!D5</f>
        <v>0</v>
      </c>
      <c r="D5" s="437"/>
      <c r="E5" s="437"/>
      <c r="F5" s="437"/>
      <c r="G5" s="437"/>
      <c r="H5" s="437"/>
      <c r="I5" s="437"/>
      <c r="J5" s="437"/>
      <c r="K5" s="438"/>
      <c r="L5" s="42"/>
      <c r="M5" s="42"/>
      <c r="N5" s="42"/>
      <c r="O5" s="42"/>
      <c r="P5" s="42"/>
    </row>
    <row r="6" spans="1:17" ht="18" customHeight="1">
      <c r="A6" s="49" t="s">
        <v>21</v>
      </c>
      <c r="B6" s="214"/>
      <c r="C6" s="437">
        <f>ACCUEIL!D6</f>
        <v>0</v>
      </c>
      <c r="D6" s="437"/>
      <c r="E6" s="437"/>
      <c r="F6" s="437"/>
      <c r="G6" s="437"/>
      <c r="H6" s="437"/>
      <c r="I6" s="437"/>
      <c r="J6" s="437"/>
      <c r="K6" s="438"/>
      <c r="L6" s="44"/>
      <c r="M6" s="45"/>
      <c r="N6" s="45"/>
      <c r="O6" s="45"/>
      <c r="P6" s="45"/>
    </row>
    <row r="7" spans="1:17" ht="18" customHeight="1">
      <c r="A7" s="51" t="s">
        <v>89</v>
      </c>
      <c r="B7" s="215"/>
      <c r="C7" s="439">
        <f>ACCUEIL!D7</f>
        <v>0</v>
      </c>
      <c r="D7" s="439"/>
      <c r="E7" s="439"/>
      <c r="F7" s="439"/>
      <c r="G7" s="439"/>
      <c r="H7" s="439"/>
      <c r="I7" s="439"/>
      <c r="J7" s="439"/>
      <c r="K7" s="440"/>
      <c r="L7" s="47"/>
      <c r="M7" s="47"/>
      <c r="N7" s="47"/>
      <c r="O7" s="47"/>
      <c r="P7" s="24"/>
    </row>
    <row r="8" spans="1:17" ht="14.45" customHeight="1">
      <c r="A8" s="456"/>
      <c r="B8" s="456"/>
      <c r="C8" s="456"/>
      <c r="D8" s="456"/>
      <c r="E8" s="456"/>
      <c r="F8" s="456"/>
      <c r="G8" s="456"/>
      <c r="H8" s="456"/>
      <c r="I8" s="46"/>
      <c r="J8" s="46"/>
      <c r="K8" s="458"/>
      <c r="L8" s="458"/>
      <c r="M8" s="458"/>
      <c r="N8" s="458"/>
      <c r="O8" s="458"/>
      <c r="P8" s="458"/>
    </row>
    <row r="9" spans="1:17" s="9" customFormat="1" ht="15.75">
      <c r="A9" s="12" t="s">
        <v>6</v>
      </c>
      <c r="B9" s="225"/>
      <c r="C9" s="12"/>
      <c r="D9" s="12"/>
      <c r="E9" s="12"/>
      <c r="F9" s="12"/>
      <c r="G9" s="12"/>
      <c r="H9" s="12"/>
      <c r="I9" s="8"/>
      <c r="J9" s="8"/>
      <c r="K9" s="8"/>
      <c r="L9" s="8"/>
      <c r="M9" s="8"/>
      <c r="N9" s="8"/>
    </row>
    <row r="10" spans="1:17" ht="16.5">
      <c r="A10" s="29" t="s">
        <v>8</v>
      </c>
      <c r="B10" s="226" t="s">
        <v>95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7"/>
      <c r="P10" s="27"/>
      <c r="Q10" s="26"/>
    </row>
    <row r="11" spans="1:17">
      <c r="A11" s="3"/>
      <c r="B11" s="227" t="s">
        <v>26</v>
      </c>
      <c r="C11" s="11"/>
      <c r="D11" s="11"/>
      <c r="E11" s="11"/>
      <c r="F11" s="11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7" s="4" customFormat="1" ht="30.75" customHeight="1">
      <c r="B12" s="228"/>
      <c r="C12" s="454" t="s">
        <v>4</v>
      </c>
      <c r="D12" s="455"/>
      <c r="E12" s="455"/>
      <c r="F12" s="455"/>
      <c r="G12" s="455"/>
      <c r="H12" s="457" t="s">
        <v>81</v>
      </c>
      <c r="I12" s="457"/>
      <c r="J12" s="457"/>
      <c r="K12" s="84" t="s">
        <v>51</v>
      </c>
      <c r="L12" s="6"/>
      <c r="M12" s="6"/>
      <c r="N12" s="6"/>
    </row>
    <row r="13" spans="1:17" ht="86.25" customHeight="1">
      <c r="A13" s="19" t="s">
        <v>1</v>
      </c>
      <c r="B13" s="229" t="s">
        <v>86</v>
      </c>
      <c r="C13" s="182" t="s">
        <v>98</v>
      </c>
      <c r="D13" s="183" t="s">
        <v>33</v>
      </c>
      <c r="E13" s="183" t="s">
        <v>34</v>
      </c>
      <c r="F13" s="183" t="s">
        <v>35</v>
      </c>
      <c r="G13" s="182" t="s">
        <v>97</v>
      </c>
      <c r="H13" s="186" t="s">
        <v>36</v>
      </c>
      <c r="I13" s="186" t="s">
        <v>37</v>
      </c>
      <c r="J13" s="186" t="s">
        <v>38</v>
      </c>
      <c r="K13" s="85"/>
    </row>
    <row r="14" spans="1:17" s="5" customFormat="1" ht="15.6" customHeight="1">
      <c r="A14" s="452" t="s">
        <v>9</v>
      </c>
      <c r="B14" s="453"/>
      <c r="C14" s="184">
        <v>15</v>
      </c>
      <c r="D14" s="184">
        <v>22</v>
      </c>
      <c r="E14" s="184">
        <v>25</v>
      </c>
      <c r="F14" s="184">
        <v>20</v>
      </c>
      <c r="G14" s="185">
        <v>20</v>
      </c>
      <c r="H14" s="187">
        <v>4</v>
      </c>
      <c r="I14" s="187">
        <v>4</v>
      </c>
      <c r="J14" s="187">
        <v>4</v>
      </c>
      <c r="K14" s="86"/>
    </row>
    <row r="15" spans="1:17" s="7" customFormat="1" ht="18" customHeight="1">
      <c r="A15" s="141">
        <v>1</v>
      </c>
      <c r="B15" s="217">
        <f>ACCUEIL!C11</f>
        <v>0</v>
      </c>
      <c r="C15" s="330"/>
      <c r="D15" s="330"/>
      <c r="E15" s="330"/>
      <c r="F15" s="330"/>
      <c r="G15" s="330"/>
      <c r="H15" s="331"/>
      <c r="I15" s="331"/>
      <c r="J15" s="331"/>
      <c r="K15" s="142">
        <f>$C$14*C15+$D$14*D15+$E$14*E15+$F$14*F15+$G$14*G15+$H$14*H15+$I$14*I15+$J$14*J15</f>
        <v>0</v>
      </c>
    </row>
    <row r="16" spans="1:17" s="7" customFormat="1" ht="18" customHeight="1">
      <c r="A16" s="143">
        <f>A15+1</f>
        <v>2</v>
      </c>
      <c r="B16" s="218">
        <f>ACCUEIL!C12</f>
        <v>0</v>
      </c>
      <c r="C16" s="332"/>
      <c r="D16" s="332"/>
      <c r="E16" s="332"/>
      <c r="F16" s="332"/>
      <c r="G16" s="332"/>
      <c r="H16" s="333"/>
      <c r="I16" s="333"/>
      <c r="J16" s="333"/>
      <c r="K16" s="144">
        <f t="shared" ref="K16:K52" si="0">$C$14*C16+$D$14*D16+$E$14*E16+$F$14*F16+$G$14*G16+$H$14*H16+$I$14*I16+$J$14*J16</f>
        <v>0</v>
      </c>
    </row>
    <row r="17" spans="1:11" s="7" customFormat="1" ht="18" customHeight="1">
      <c r="A17" s="143">
        <f t="shared" ref="A17:A29" si="1">A16+1</f>
        <v>3</v>
      </c>
      <c r="B17" s="218">
        <f>ACCUEIL!C13</f>
        <v>0</v>
      </c>
      <c r="C17" s="332"/>
      <c r="D17" s="332"/>
      <c r="E17" s="332"/>
      <c r="F17" s="332"/>
      <c r="G17" s="332"/>
      <c r="H17" s="333"/>
      <c r="I17" s="333"/>
      <c r="J17" s="333"/>
      <c r="K17" s="144">
        <f t="shared" si="0"/>
        <v>0</v>
      </c>
    </row>
    <row r="18" spans="1:11" s="7" customFormat="1" ht="18" customHeight="1">
      <c r="A18" s="143">
        <f t="shared" si="1"/>
        <v>4</v>
      </c>
      <c r="B18" s="218">
        <f>ACCUEIL!C14</f>
        <v>0</v>
      </c>
      <c r="C18" s="332"/>
      <c r="D18" s="332"/>
      <c r="E18" s="332"/>
      <c r="F18" s="332"/>
      <c r="G18" s="332"/>
      <c r="H18" s="333"/>
      <c r="I18" s="333"/>
      <c r="J18" s="333"/>
      <c r="K18" s="144">
        <f t="shared" si="0"/>
        <v>0</v>
      </c>
    </row>
    <row r="19" spans="1:11" s="7" customFormat="1" ht="18" customHeight="1">
      <c r="A19" s="143">
        <f t="shared" si="1"/>
        <v>5</v>
      </c>
      <c r="B19" s="218">
        <f>ACCUEIL!C15</f>
        <v>0</v>
      </c>
      <c r="C19" s="332"/>
      <c r="D19" s="332"/>
      <c r="E19" s="332"/>
      <c r="F19" s="332"/>
      <c r="G19" s="332"/>
      <c r="H19" s="333"/>
      <c r="I19" s="333"/>
      <c r="J19" s="333"/>
      <c r="K19" s="144">
        <f t="shared" si="0"/>
        <v>0</v>
      </c>
    </row>
    <row r="20" spans="1:11" s="7" customFormat="1" ht="18" customHeight="1">
      <c r="A20" s="143">
        <f t="shared" si="1"/>
        <v>6</v>
      </c>
      <c r="B20" s="218">
        <f>ACCUEIL!C16</f>
        <v>0</v>
      </c>
      <c r="C20" s="332"/>
      <c r="D20" s="332"/>
      <c r="E20" s="332"/>
      <c r="F20" s="332"/>
      <c r="G20" s="332"/>
      <c r="H20" s="333"/>
      <c r="I20" s="333"/>
      <c r="J20" s="333"/>
      <c r="K20" s="144">
        <f t="shared" si="0"/>
        <v>0</v>
      </c>
    </row>
    <row r="21" spans="1:11" s="7" customFormat="1" ht="18" customHeight="1">
      <c r="A21" s="143">
        <f t="shared" si="1"/>
        <v>7</v>
      </c>
      <c r="B21" s="218">
        <f>ACCUEIL!C17</f>
        <v>0</v>
      </c>
      <c r="C21" s="332"/>
      <c r="D21" s="332"/>
      <c r="E21" s="332"/>
      <c r="F21" s="332"/>
      <c r="G21" s="332"/>
      <c r="H21" s="333"/>
      <c r="I21" s="333"/>
      <c r="J21" s="333"/>
      <c r="K21" s="144">
        <f t="shared" si="0"/>
        <v>0</v>
      </c>
    </row>
    <row r="22" spans="1:11" s="7" customFormat="1" ht="18" customHeight="1">
      <c r="A22" s="143">
        <f t="shared" si="1"/>
        <v>8</v>
      </c>
      <c r="B22" s="218">
        <f>ACCUEIL!C18</f>
        <v>0</v>
      </c>
      <c r="C22" s="332"/>
      <c r="D22" s="332"/>
      <c r="E22" s="332"/>
      <c r="F22" s="332"/>
      <c r="G22" s="332"/>
      <c r="H22" s="333"/>
      <c r="I22" s="333"/>
      <c r="J22" s="333"/>
      <c r="K22" s="144">
        <f t="shared" si="0"/>
        <v>0</v>
      </c>
    </row>
    <row r="23" spans="1:11" s="7" customFormat="1" ht="18" customHeight="1">
      <c r="A23" s="143">
        <f t="shared" si="1"/>
        <v>9</v>
      </c>
      <c r="B23" s="218">
        <f>ACCUEIL!C19</f>
        <v>0</v>
      </c>
      <c r="C23" s="332"/>
      <c r="D23" s="332"/>
      <c r="E23" s="332"/>
      <c r="F23" s="332"/>
      <c r="G23" s="332"/>
      <c r="H23" s="333"/>
      <c r="I23" s="333"/>
      <c r="J23" s="333"/>
      <c r="K23" s="144">
        <f t="shared" si="0"/>
        <v>0</v>
      </c>
    </row>
    <row r="24" spans="1:11" s="7" customFormat="1" ht="18" customHeight="1">
      <c r="A24" s="143">
        <f t="shared" si="1"/>
        <v>10</v>
      </c>
      <c r="B24" s="218">
        <f>ACCUEIL!C20</f>
        <v>0</v>
      </c>
      <c r="C24" s="332"/>
      <c r="D24" s="332"/>
      <c r="E24" s="332"/>
      <c r="F24" s="332"/>
      <c r="G24" s="332"/>
      <c r="H24" s="333"/>
      <c r="I24" s="333"/>
      <c r="J24" s="333"/>
      <c r="K24" s="144">
        <f t="shared" si="0"/>
        <v>0</v>
      </c>
    </row>
    <row r="25" spans="1:11" s="7" customFormat="1" ht="18" customHeight="1">
      <c r="A25" s="143">
        <f t="shared" si="1"/>
        <v>11</v>
      </c>
      <c r="B25" s="218">
        <f>ACCUEIL!C21</f>
        <v>0</v>
      </c>
      <c r="C25" s="332"/>
      <c r="D25" s="332"/>
      <c r="E25" s="332"/>
      <c r="F25" s="332"/>
      <c r="G25" s="332"/>
      <c r="H25" s="333"/>
      <c r="I25" s="333"/>
      <c r="J25" s="333"/>
      <c r="K25" s="144">
        <f t="shared" si="0"/>
        <v>0</v>
      </c>
    </row>
    <row r="26" spans="1:11" s="7" customFormat="1" ht="18" customHeight="1">
      <c r="A26" s="143">
        <f t="shared" si="1"/>
        <v>12</v>
      </c>
      <c r="B26" s="218">
        <f>ACCUEIL!C22</f>
        <v>0</v>
      </c>
      <c r="C26" s="332"/>
      <c r="D26" s="332"/>
      <c r="E26" s="332"/>
      <c r="F26" s="332"/>
      <c r="G26" s="332"/>
      <c r="H26" s="333"/>
      <c r="I26" s="333"/>
      <c r="J26" s="333"/>
      <c r="K26" s="144">
        <f t="shared" si="0"/>
        <v>0</v>
      </c>
    </row>
    <row r="27" spans="1:11" s="7" customFormat="1" ht="18" customHeight="1">
      <c r="A27" s="143">
        <f t="shared" si="1"/>
        <v>13</v>
      </c>
      <c r="B27" s="218">
        <f>ACCUEIL!C23</f>
        <v>0</v>
      </c>
      <c r="C27" s="332"/>
      <c r="D27" s="332"/>
      <c r="E27" s="332"/>
      <c r="F27" s="332"/>
      <c r="G27" s="332"/>
      <c r="H27" s="333"/>
      <c r="I27" s="333"/>
      <c r="J27" s="333"/>
      <c r="K27" s="144">
        <f t="shared" si="0"/>
        <v>0</v>
      </c>
    </row>
    <row r="28" spans="1:11" s="7" customFormat="1" ht="18" customHeight="1">
      <c r="A28" s="143">
        <f t="shared" si="1"/>
        <v>14</v>
      </c>
      <c r="B28" s="218">
        <f>ACCUEIL!C24</f>
        <v>0</v>
      </c>
      <c r="C28" s="332"/>
      <c r="D28" s="332"/>
      <c r="E28" s="332"/>
      <c r="F28" s="332"/>
      <c r="G28" s="332"/>
      <c r="H28" s="333"/>
      <c r="I28" s="333"/>
      <c r="J28" s="333"/>
      <c r="K28" s="144">
        <f t="shared" si="0"/>
        <v>0</v>
      </c>
    </row>
    <row r="29" spans="1:11" s="7" customFormat="1" ht="18" customHeight="1">
      <c r="A29" s="143">
        <f t="shared" si="1"/>
        <v>15</v>
      </c>
      <c r="B29" s="218">
        <f>ACCUEIL!C25</f>
        <v>0</v>
      </c>
      <c r="C29" s="332"/>
      <c r="D29" s="332"/>
      <c r="E29" s="332"/>
      <c r="F29" s="332"/>
      <c r="G29" s="332"/>
      <c r="H29" s="333"/>
      <c r="I29" s="333"/>
      <c r="J29" s="333"/>
      <c r="K29" s="144">
        <f t="shared" si="0"/>
        <v>0</v>
      </c>
    </row>
    <row r="30" spans="1:11" s="7" customFormat="1" ht="18" customHeight="1">
      <c r="A30" s="143">
        <v>16</v>
      </c>
      <c r="B30" s="218">
        <f>ACCUEIL!C26</f>
        <v>0</v>
      </c>
      <c r="C30" s="332"/>
      <c r="D30" s="332"/>
      <c r="E30" s="332"/>
      <c r="F30" s="332"/>
      <c r="G30" s="332"/>
      <c r="H30" s="333"/>
      <c r="I30" s="333"/>
      <c r="J30" s="333"/>
      <c r="K30" s="144">
        <f t="shared" si="0"/>
        <v>0</v>
      </c>
    </row>
    <row r="31" spans="1:11" s="7" customFormat="1" ht="18" customHeight="1">
      <c r="A31" s="143">
        <v>17</v>
      </c>
      <c r="B31" s="218">
        <f>ACCUEIL!C27</f>
        <v>0</v>
      </c>
      <c r="C31" s="332"/>
      <c r="D31" s="332"/>
      <c r="E31" s="332"/>
      <c r="F31" s="332"/>
      <c r="G31" s="332"/>
      <c r="H31" s="333"/>
      <c r="I31" s="333"/>
      <c r="J31" s="333"/>
      <c r="K31" s="144">
        <f t="shared" si="0"/>
        <v>0</v>
      </c>
    </row>
    <row r="32" spans="1:11" s="7" customFormat="1" ht="18" customHeight="1">
      <c r="A32" s="143">
        <v>18</v>
      </c>
      <c r="B32" s="218">
        <f>ACCUEIL!C28</f>
        <v>0</v>
      </c>
      <c r="C32" s="332"/>
      <c r="D32" s="332"/>
      <c r="E32" s="332"/>
      <c r="F32" s="332"/>
      <c r="G32" s="332"/>
      <c r="H32" s="333"/>
      <c r="I32" s="333"/>
      <c r="J32" s="333"/>
      <c r="K32" s="144">
        <f t="shared" si="0"/>
        <v>0</v>
      </c>
    </row>
    <row r="33" spans="1:11" s="7" customFormat="1" ht="18" customHeight="1">
      <c r="A33" s="143">
        <v>19</v>
      </c>
      <c r="B33" s="218">
        <f>ACCUEIL!C29</f>
        <v>0</v>
      </c>
      <c r="C33" s="332"/>
      <c r="D33" s="332"/>
      <c r="E33" s="332"/>
      <c r="F33" s="332"/>
      <c r="G33" s="332"/>
      <c r="H33" s="333"/>
      <c r="I33" s="333"/>
      <c r="J33" s="333"/>
      <c r="K33" s="144">
        <f t="shared" si="0"/>
        <v>0</v>
      </c>
    </row>
    <row r="34" spans="1:11" s="7" customFormat="1" ht="18" customHeight="1">
      <c r="A34" s="143">
        <v>20</v>
      </c>
      <c r="B34" s="218">
        <f>ACCUEIL!C30</f>
        <v>0</v>
      </c>
      <c r="C34" s="332"/>
      <c r="D34" s="332"/>
      <c r="E34" s="332"/>
      <c r="F34" s="332"/>
      <c r="G34" s="332"/>
      <c r="H34" s="333"/>
      <c r="I34" s="333"/>
      <c r="J34" s="333"/>
      <c r="K34" s="144">
        <f t="shared" si="0"/>
        <v>0</v>
      </c>
    </row>
    <row r="35" spans="1:11" s="7" customFormat="1" ht="18" customHeight="1">
      <c r="A35" s="143">
        <v>21</v>
      </c>
      <c r="B35" s="218">
        <f>ACCUEIL!C31</f>
        <v>0</v>
      </c>
      <c r="C35" s="332"/>
      <c r="D35" s="332"/>
      <c r="E35" s="332"/>
      <c r="F35" s="332"/>
      <c r="G35" s="332"/>
      <c r="H35" s="333"/>
      <c r="I35" s="333"/>
      <c r="J35" s="333"/>
      <c r="K35" s="144">
        <f t="shared" si="0"/>
        <v>0</v>
      </c>
    </row>
    <row r="36" spans="1:11" s="7" customFormat="1" ht="18" customHeight="1">
      <c r="A36" s="143">
        <v>22</v>
      </c>
      <c r="B36" s="218">
        <f>ACCUEIL!C32</f>
        <v>0</v>
      </c>
      <c r="C36" s="332"/>
      <c r="D36" s="332"/>
      <c r="E36" s="332"/>
      <c r="F36" s="332"/>
      <c r="G36" s="332"/>
      <c r="H36" s="333"/>
      <c r="I36" s="333"/>
      <c r="J36" s="333"/>
      <c r="K36" s="144">
        <f t="shared" si="0"/>
        <v>0</v>
      </c>
    </row>
    <row r="37" spans="1:11" s="7" customFormat="1" ht="18" customHeight="1">
      <c r="A37" s="143">
        <v>23</v>
      </c>
      <c r="B37" s="218">
        <f>ACCUEIL!C33</f>
        <v>0</v>
      </c>
      <c r="C37" s="332"/>
      <c r="D37" s="332"/>
      <c r="E37" s="332"/>
      <c r="F37" s="332"/>
      <c r="G37" s="332"/>
      <c r="H37" s="333"/>
      <c r="I37" s="333"/>
      <c r="J37" s="333"/>
      <c r="K37" s="144">
        <f t="shared" si="0"/>
        <v>0</v>
      </c>
    </row>
    <row r="38" spans="1:11" s="7" customFormat="1" ht="18" customHeight="1">
      <c r="A38" s="143">
        <v>24</v>
      </c>
      <c r="B38" s="218">
        <f>ACCUEIL!C34</f>
        <v>0</v>
      </c>
      <c r="C38" s="332"/>
      <c r="D38" s="332"/>
      <c r="E38" s="332"/>
      <c r="F38" s="332"/>
      <c r="G38" s="332"/>
      <c r="H38" s="333"/>
      <c r="I38" s="333"/>
      <c r="J38" s="333"/>
      <c r="K38" s="144">
        <f t="shared" si="0"/>
        <v>0</v>
      </c>
    </row>
    <row r="39" spans="1:11" s="7" customFormat="1" ht="18" customHeight="1">
      <c r="A39" s="143">
        <v>25</v>
      </c>
      <c r="B39" s="218">
        <f>ACCUEIL!C35</f>
        <v>0</v>
      </c>
      <c r="C39" s="332"/>
      <c r="D39" s="332"/>
      <c r="E39" s="332"/>
      <c r="F39" s="332"/>
      <c r="G39" s="332"/>
      <c r="H39" s="333"/>
      <c r="I39" s="333"/>
      <c r="J39" s="333"/>
      <c r="K39" s="144">
        <f t="shared" si="0"/>
        <v>0</v>
      </c>
    </row>
    <row r="40" spans="1:11" s="7" customFormat="1" ht="18" customHeight="1">
      <c r="A40" s="143">
        <v>26</v>
      </c>
      <c r="B40" s="218">
        <f>ACCUEIL!C36</f>
        <v>0</v>
      </c>
      <c r="C40" s="332"/>
      <c r="D40" s="332"/>
      <c r="E40" s="332"/>
      <c r="F40" s="332"/>
      <c r="G40" s="332"/>
      <c r="H40" s="333"/>
      <c r="I40" s="333"/>
      <c r="J40" s="333"/>
      <c r="K40" s="144">
        <f t="shared" si="0"/>
        <v>0</v>
      </c>
    </row>
    <row r="41" spans="1:11" s="7" customFormat="1" ht="18" customHeight="1">
      <c r="A41" s="143">
        <v>27</v>
      </c>
      <c r="B41" s="218">
        <f>ACCUEIL!C37</f>
        <v>0</v>
      </c>
      <c r="C41" s="332"/>
      <c r="D41" s="332"/>
      <c r="E41" s="332"/>
      <c r="F41" s="332"/>
      <c r="G41" s="332"/>
      <c r="H41" s="333"/>
      <c r="I41" s="333"/>
      <c r="J41" s="333"/>
      <c r="K41" s="144">
        <f t="shared" si="0"/>
        <v>0</v>
      </c>
    </row>
    <row r="42" spans="1:11" s="7" customFormat="1" ht="18" customHeight="1">
      <c r="A42" s="143">
        <v>28</v>
      </c>
      <c r="B42" s="218">
        <f>ACCUEIL!C38</f>
        <v>0</v>
      </c>
      <c r="C42" s="332"/>
      <c r="D42" s="332"/>
      <c r="E42" s="332"/>
      <c r="F42" s="332"/>
      <c r="G42" s="332"/>
      <c r="H42" s="333"/>
      <c r="I42" s="333"/>
      <c r="J42" s="333"/>
      <c r="K42" s="144">
        <f t="shared" si="0"/>
        <v>0</v>
      </c>
    </row>
    <row r="43" spans="1:11" s="7" customFormat="1" ht="18" customHeight="1">
      <c r="A43" s="143">
        <v>29</v>
      </c>
      <c r="B43" s="218">
        <f>ACCUEIL!C39</f>
        <v>0</v>
      </c>
      <c r="C43" s="332"/>
      <c r="D43" s="332"/>
      <c r="E43" s="332"/>
      <c r="F43" s="332"/>
      <c r="G43" s="332"/>
      <c r="H43" s="333"/>
      <c r="I43" s="333"/>
      <c r="J43" s="333"/>
      <c r="K43" s="144">
        <f t="shared" si="0"/>
        <v>0</v>
      </c>
    </row>
    <row r="44" spans="1:11" s="7" customFormat="1" ht="18" customHeight="1">
      <c r="A44" s="143">
        <v>30</v>
      </c>
      <c r="B44" s="218">
        <f>ACCUEIL!C40</f>
        <v>0</v>
      </c>
      <c r="C44" s="332"/>
      <c r="D44" s="332"/>
      <c r="E44" s="332"/>
      <c r="F44" s="332"/>
      <c r="G44" s="332"/>
      <c r="H44" s="333"/>
      <c r="I44" s="333"/>
      <c r="J44" s="333"/>
      <c r="K44" s="144">
        <f t="shared" si="0"/>
        <v>0</v>
      </c>
    </row>
    <row r="45" spans="1:11" s="7" customFormat="1" ht="18" customHeight="1">
      <c r="A45" s="143">
        <v>31</v>
      </c>
      <c r="B45" s="218">
        <f>ACCUEIL!C41</f>
        <v>0</v>
      </c>
      <c r="C45" s="332"/>
      <c r="D45" s="332"/>
      <c r="E45" s="332"/>
      <c r="F45" s="332"/>
      <c r="G45" s="332"/>
      <c r="H45" s="333"/>
      <c r="I45" s="333"/>
      <c r="J45" s="333"/>
      <c r="K45" s="144">
        <f t="shared" si="0"/>
        <v>0</v>
      </c>
    </row>
    <row r="46" spans="1:11" s="7" customFormat="1" ht="18" customHeight="1">
      <c r="A46" s="143">
        <v>32</v>
      </c>
      <c r="B46" s="218">
        <f>ACCUEIL!C42</f>
        <v>0</v>
      </c>
      <c r="C46" s="332"/>
      <c r="D46" s="332"/>
      <c r="E46" s="332"/>
      <c r="F46" s="332"/>
      <c r="G46" s="332"/>
      <c r="H46" s="333"/>
      <c r="I46" s="333"/>
      <c r="J46" s="333"/>
      <c r="K46" s="144">
        <f t="shared" si="0"/>
        <v>0</v>
      </c>
    </row>
    <row r="47" spans="1:11" s="7" customFormat="1" ht="18" customHeight="1">
      <c r="A47" s="143">
        <v>33</v>
      </c>
      <c r="B47" s="218">
        <f>ACCUEIL!C43</f>
        <v>0</v>
      </c>
      <c r="C47" s="332"/>
      <c r="D47" s="332"/>
      <c r="E47" s="332"/>
      <c r="F47" s="332"/>
      <c r="G47" s="332"/>
      <c r="H47" s="333"/>
      <c r="I47" s="333"/>
      <c r="J47" s="333"/>
      <c r="K47" s="144">
        <f t="shared" si="0"/>
        <v>0</v>
      </c>
    </row>
    <row r="48" spans="1:11" s="7" customFormat="1" ht="18" customHeight="1">
      <c r="A48" s="143">
        <v>34</v>
      </c>
      <c r="B48" s="218">
        <f>ACCUEIL!C44</f>
        <v>0</v>
      </c>
      <c r="C48" s="332"/>
      <c r="D48" s="332"/>
      <c r="E48" s="332"/>
      <c r="F48" s="332"/>
      <c r="G48" s="332"/>
      <c r="H48" s="333"/>
      <c r="I48" s="333"/>
      <c r="J48" s="333"/>
      <c r="K48" s="144">
        <f t="shared" si="0"/>
        <v>0</v>
      </c>
    </row>
    <row r="49" spans="1:17" s="7" customFormat="1" ht="18" customHeight="1">
      <c r="A49" s="143">
        <v>35</v>
      </c>
      <c r="B49" s="218">
        <f>ACCUEIL!C45</f>
        <v>0</v>
      </c>
      <c r="C49" s="332"/>
      <c r="D49" s="332"/>
      <c r="E49" s="332"/>
      <c r="F49" s="332"/>
      <c r="G49" s="332"/>
      <c r="H49" s="333"/>
      <c r="I49" s="333"/>
      <c r="J49" s="333"/>
      <c r="K49" s="144">
        <f t="shared" si="0"/>
        <v>0</v>
      </c>
    </row>
    <row r="50" spans="1:17" s="7" customFormat="1" ht="18" customHeight="1">
      <c r="A50" s="143">
        <v>36</v>
      </c>
      <c r="B50" s="218">
        <f>ACCUEIL!C46</f>
        <v>0</v>
      </c>
      <c r="C50" s="332"/>
      <c r="D50" s="332"/>
      <c r="E50" s="332"/>
      <c r="F50" s="332"/>
      <c r="G50" s="332"/>
      <c r="H50" s="333"/>
      <c r="I50" s="333"/>
      <c r="J50" s="333"/>
      <c r="K50" s="144">
        <f t="shared" si="0"/>
        <v>0</v>
      </c>
    </row>
    <row r="51" spans="1:17" s="7" customFormat="1" ht="18" customHeight="1">
      <c r="A51" s="143">
        <v>37</v>
      </c>
      <c r="B51" s="218">
        <f>ACCUEIL!C47</f>
        <v>0</v>
      </c>
      <c r="C51" s="332"/>
      <c r="D51" s="332"/>
      <c r="E51" s="332"/>
      <c r="F51" s="332"/>
      <c r="G51" s="332"/>
      <c r="H51" s="333"/>
      <c r="I51" s="333"/>
      <c r="J51" s="333"/>
      <c r="K51" s="144">
        <f t="shared" si="0"/>
        <v>0</v>
      </c>
    </row>
    <row r="52" spans="1:17" s="7" customFormat="1" ht="18" customHeight="1">
      <c r="A52" s="145">
        <v>38</v>
      </c>
      <c r="B52" s="219">
        <f>ACCUEIL!C48</f>
        <v>0</v>
      </c>
      <c r="C52" s="330"/>
      <c r="D52" s="330"/>
      <c r="E52" s="330"/>
      <c r="F52" s="330"/>
      <c r="G52" s="330"/>
      <c r="H52" s="331"/>
      <c r="I52" s="331"/>
      <c r="J52" s="331"/>
      <c r="K52" s="146">
        <f t="shared" si="0"/>
        <v>0</v>
      </c>
    </row>
    <row r="53" spans="1:17" s="2" customFormat="1" ht="23.25" customHeight="1">
      <c r="A53" s="450" t="s">
        <v>52</v>
      </c>
      <c r="B53" s="451"/>
      <c r="C53" s="28">
        <f t="shared" ref="C53:J53" si="2">SUM(C15:C52)</f>
        <v>0</v>
      </c>
      <c r="D53" s="28">
        <f t="shared" si="2"/>
        <v>0</v>
      </c>
      <c r="E53" s="28">
        <f t="shared" si="2"/>
        <v>0</v>
      </c>
      <c r="F53" s="28">
        <f t="shared" si="2"/>
        <v>0</v>
      </c>
      <c r="G53" s="28">
        <f t="shared" si="2"/>
        <v>0</v>
      </c>
      <c r="H53" s="28">
        <f t="shared" si="2"/>
        <v>0</v>
      </c>
      <c r="I53" s="28">
        <f t="shared" si="2"/>
        <v>0</v>
      </c>
      <c r="J53" s="28">
        <f t="shared" si="2"/>
        <v>0</v>
      </c>
      <c r="K53" s="87">
        <f>SUM(K15:K52)</f>
        <v>0</v>
      </c>
    </row>
    <row r="54" spans="1:17" ht="12" customHeight="1"/>
    <row r="55" spans="1:17" ht="15.75" customHeight="1">
      <c r="A55" s="30"/>
      <c r="B55" s="230"/>
      <c r="C55" s="30"/>
      <c r="D55" s="30"/>
      <c r="E55" s="30"/>
      <c r="F55" s="30"/>
      <c r="G55" s="30"/>
      <c r="H55" s="30"/>
      <c r="I55" s="30"/>
      <c r="J55" s="31"/>
      <c r="K55" s="17"/>
      <c r="L55" s="17"/>
      <c r="M55" s="17"/>
      <c r="N55" s="17"/>
      <c r="O55" s="34"/>
      <c r="P55" s="35"/>
      <c r="Q55" s="33"/>
    </row>
    <row r="56" spans="1:17" ht="15.75" customHeight="1">
      <c r="A56" s="30"/>
      <c r="B56" s="230"/>
      <c r="C56" s="30"/>
      <c r="D56" s="30"/>
      <c r="E56" s="30"/>
      <c r="F56" s="30"/>
      <c r="G56" s="30"/>
      <c r="H56" s="30"/>
      <c r="I56" s="30"/>
      <c r="J56" s="31"/>
      <c r="K56" s="17"/>
      <c r="L56" s="17"/>
      <c r="M56" s="17"/>
      <c r="N56" s="17"/>
      <c r="O56" s="34"/>
      <c r="P56" s="35"/>
      <c r="Q56" s="33"/>
    </row>
    <row r="57" spans="1:17" ht="15.75" customHeight="1">
      <c r="A57" s="30"/>
      <c r="B57" s="230"/>
      <c r="C57" s="30"/>
      <c r="D57" s="30"/>
      <c r="E57" s="30"/>
      <c r="F57" s="30"/>
      <c r="G57" s="30"/>
      <c r="H57" s="30"/>
      <c r="I57" s="30"/>
      <c r="J57" s="31"/>
      <c r="K57" s="17"/>
      <c r="L57" s="17"/>
      <c r="M57" s="17"/>
      <c r="N57" s="17"/>
      <c r="O57" s="34"/>
      <c r="P57" s="35"/>
      <c r="Q57" s="33"/>
    </row>
    <row r="58" spans="1:17">
      <c r="A58" s="32"/>
      <c r="B58" s="231"/>
      <c r="C58" s="33"/>
      <c r="D58" s="33"/>
      <c r="E58" s="33"/>
      <c r="F58" s="33"/>
      <c r="G58" s="33"/>
      <c r="H58" s="33"/>
      <c r="I58" s="33"/>
      <c r="J58" s="33"/>
    </row>
  </sheetData>
  <sheetProtection sheet="1" objects="1" scenarios="1" formatCells="0"/>
  <mergeCells count="12">
    <mergeCell ref="E1:K2"/>
    <mergeCell ref="A53:B53"/>
    <mergeCell ref="A14:B14"/>
    <mergeCell ref="C12:G12"/>
    <mergeCell ref="A8:H8"/>
    <mergeCell ref="H12:J12"/>
    <mergeCell ref="K8:P8"/>
    <mergeCell ref="C4:G4"/>
    <mergeCell ref="I4:J4"/>
    <mergeCell ref="C5:K5"/>
    <mergeCell ref="C6:K6"/>
    <mergeCell ref="C7:K7"/>
  </mergeCells>
  <printOptions horizontalCentered="1"/>
  <pageMargins left="0.11811023622047245" right="0.11811023622047245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Zeros="0" showRuler="0" workbookViewId="0">
      <selection activeCell="I4" sqref="I4"/>
    </sheetView>
  </sheetViews>
  <sheetFormatPr baseColWidth="10" defaultRowHeight="15"/>
  <cols>
    <col min="1" max="1" width="5.7109375" customWidth="1"/>
    <col min="2" max="2" width="28.42578125" style="206" customWidth="1"/>
    <col min="3" max="3" width="6" customWidth="1"/>
    <col min="4" max="4" width="10.42578125" customWidth="1"/>
    <col min="5" max="5" width="6" customWidth="1"/>
    <col min="6" max="6" width="10.42578125" customWidth="1"/>
    <col min="7" max="7" width="21.85546875" customWidth="1"/>
    <col min="8" max="8" width="4.28515625" customWidth="1"/>
    <col min="9" max="9" width="7.140625" customWidth="1"/>
    <col min="11" max="11" width="8.42578125" bestFit="1" customWidth="1"/>
  </cols>
  <sheetData>
    <row r="1" spans="1:11" ht="24.75" customHeight="1" thickTop="1">
      <c r="A1" s="104">
        <v>5</v>
      </c>
      <c r="D1" s="63"/>
      <c r="E1" s="467" t="s">
        <v>109</v>
      </c>
      <c r="F1" s="468"/>
      <c r="G1" s="468"/>
      <c r="H1" s="468"/>
      <c r="I1" s="469"/>
    </row>
    <row r="2" spans="1:11" ht="24.75" customHeight="1" thickBot="1">
      <c r="C2" s="63"/>
      <c r="D2" s="63"/>
      <c r="E2" s="470"/>
      <c r="F2" s="471"/>
      <c r="G2" s="471"/>
      <c r="H2" s="471"/>
      <c r="I2" s="472"/>
    </row>
    <row r="3" spans="1:11" ht="19.5" customHeight="1" thickTop="1">
      <c r="B3" s="205"/>
      <c r="C3" s="63"/>
      <c r="D3" s="63"/>
      <c r="E3" s="63"/>
      <c r="F3" s="63"/>
      <c r="G3" s="63"/>
      <c r="H3" s="63"/>
      <c r="I3" s="63"/>
      <c r="J3" s="63"/>
    </row>
    <row r="4" spans="1:11" ht="24.75" customHeight="1">
      <c r="A4" s="48" t="s">
        <v>0</v>
      </c>
      <c r="B4" s="213"/>
      <c r="C4" s="436">
        <f>ACCUEIL!D4</f>
        <v>0</v>
      </c>
      <c r="D4" s="436"/>
      <c r="E4" s="436"/>
      <c r="F4" s="436"/>
      <c r="G4" s="20" t="s">
        <v>99</v>
      </c>
      <c r="H4" s="103"/>
      <c r="I4" s="394">
        <f>ACCUEIL!O4</f>
        <v>0</v>
      </c>
    </row>
    <row r="5" spans="1:11" ht="26.25" customHeight="1">
      <c r="A5" s="49" t="s">
        <v>90</v>
      </c>
      <c r="B5" s="214"/>
      <c r="C5" s="437">
        <f>ACCUEIL!D5</f>
        <v>0</v>
      </c>
      <c r="D5" s="437"/>
      <c r="E5" s="437"/>
      <c r="F5" s="437"/>
      <c r="G5" s="437"/>
      <c r="H5" s="437"/>
      <c r="I5" s="438"/>
    </row>
    <row r="6" spans="1:11" ht="16.5">
      <c r="A6" s="49" t="s">
        <v>21</v>
      </c>
      <c r="B6" s="214"/>
      <c r="C6" s="437">
        <f>ACCUEIL!D6</f>
        <v>0</v>
      </c>
      <c r="D6" s="437"/>
      <c r="E6" s="437"/>
      <c r="F6" s="437"/>
      <c r="G6" s="437"/>
      <c r="H6" s="437"/>
      <c r="I6" s="438"/>
    </row>
    <row r="7" spans="1:11" ht="16.5">
      <c r="A7" s="51" t="s">
        <v>89</v>
      </c>
      <c r="B7" s="215"/>
      <c r="C7" s="439">
        <f>ACCUEIL!D7</f>
        <v>0</v>
      </c>
      <c r="D7" s="439"/>
      <c r="E7" s="439"/>
      <c r="F7" s="439"/>
      <c r="G7" s="439"/>
      <c r="H7" s="439"/>
      <c r="I7" s="440"/>
    </row>
    <row r="8" spans="1:11" ht="17.25">
      <c r="A8" s="24"/>
      <c r="B8" s="232"/>
      <c r="C8" s="24"/>
      <c r="D8" s="24"/>
      <c r="E8" s="24"/>
      <c r="F8" s="24"/>
      <c r="G8" s="24"/>
      <c r="H8" s="24"/>
      <c r="I8" s="43"/>
      <c r="J8" s="43"/>
    </row>
    <row r="9" spans="1:11" ht="23.25" customHeight="1">
      <c r="A9" s="462" t="s">
        <v>132</v>
      </c>
      <c r="B9" s="462"/>
      <c r="C9" s="462"/>
      <c r="D9" s="462"/>
      <c r="E9" s="462"/>
      <c r="F9" s="462"/>
      <c r="G9" s="39"/>
      <c r="H9" s="39"/>
      <c r="I9" s="39"/>
      <c r="J9" s="39"/>
    </row>
    <row r="10" spans="1:11" s="26" customFormat="1" ht="27.75" customHeight="1" thickBot="1">
      <c r="A10" s="76" t="s">
        <v>1</v>
      </c>
      <c r="B10" s="210" t="s">
        <v>86</v>
      </c>
      <c r="C10" s="96" t="s">
        <v>107</v>
      </c>
      <c r="D10" s="97" t="s">
        <v>16</v>
      </c>
      <c r="E10" s="98" t="s">
        <v>108</v>
      </c>
      <c r="F10" s="99" t="s">
        <v>16</v>
      </c>
    </row>
    <row r="11" spans="1:11" ht="18.75" customHeight="1">
      <c r="A11" s="149">
        <v>1</v>
      </c>
      <c r="B11" s="217">
        <f>ACCUEIL!C11</f>
        <v>0</v>
      </c>
      <c r="C11" s="334"/>
      <c r="D11" s="150" t="str">
        <f t="shared" ref="D11:F51" si="0">IFERROR(LOOKUP(C11,$H$13:$H$19,$I$13:$I$19),"")</f>
        <v/>
      </c>
      <c r="E11" s="337"/>
      <c r="F11" s="344" t="str">
        <f t="shared" si="0"/>
        <v/>
      </c>
      <c r="G11" s="347"/>
      <c r="H11" s="473" t="s">
        <v>130</v>
      </c>
      <c r="I11" s="463" t="s">
        <v>69</v>
      </c>
      <c r="J11" s="463" t="s">
        <v>133</v>
      </c>
      <c r="K11" s="465" t="s">
        <v>134</v>
      </c>
    </row>
    <row r="12" spans="1:11" ht="18.75" customHeight="1" thickBot="1">
      <c r="A12" s="151">
        <f>A11+1</f>
        <v>2</v>
      </c>
      <c r="B12" s="218">
        <f>ACCUEIL!C12</f>
        <v>0</v>
      </c>
      <c r="C12" s="335"/>
      <c r="D12" s="152" t="str">
        <f t="shared" si="0"/>
        <v/>
      </c>
      <c r="E12" s="338"/>
      <c r="F12" s="345" t="str">
        <f t="shared" si="0"/>
        <v/>
      </c>
      <c r="G12" s="348"/>
      <c r="H12" s="474"/>
      <c r="I12" s="464"/>
      <c r="J12" s="464"/>
      <c r="K12" s="466"/>
    </row>
    <row r="13" spans="1:11" ht="18.75" customHeight="1">
      <c r="A13" s="151">
        <f t="shared" ref="A13:A25" si="1">A12+1</f>
        <v>3</v>
      </c>
      <c r="B13" s="218">
        <f>ACCUEIL!C13</f>
        <v>0</v>
      </c>
      <c r="C13" s="335"/>
      <c r="D13" s="152" t="str">
        <f t="shared" si="0"/>
        <v/>
      </c>
      <c r="E13" s="338"/>
      <c r="F13" s="153" t="str">
        <f t="shared" si="0"/>
        <v/>
      </c>
      <c r="G13" s="147" t="s">
        <v>104</v>
      </c>
      <c r="H13" s="102">
        <v>1</v>
      </c>
      <c r="I13" s="340">
        <v>6</v>
      </c>
      <c r="J13" s="346">
        <f>COUNTIF($C$11:$C$51,H13)</f>
        <v>0</v>
      </c>
      <c r="K13" s="346">
        <f>COUNTIF($E$11:$E$51,H13)</f>
        <v>0</v>
      </c>
    </row>
    <row r="14" spans="1:11" ht="18.75" customHeight="1">
      <c r="A14" s="151">
        <f t="shared" si="1"/>
        <v>4</v>
      </c>
      <c r="B14" s="218">
        <f>ACCUEIL!C14</f>
        <v>0</v>
      </c>
      <c r="C14" s="335"/>
      <c r="D14" s="152" t="str">
        <f t="shared" si="0"/>
        <v/>
      </c>
      <c r="E14" s="338"/>
      <c r="F14" s="153" t="str">
        <f t="shared" si="0"/>
        <v/>
      </c>
      <c r="G14" s="148" t="s">
        <v>96</v>
      </c>
      <c r="H14" s="100">
        <v>2</v>
      </c>
      <c r="I14" s="341">
        <v>23</v>
      </c>
      <c r="J14" s="343">
        <f t="shared" ref="J14:J19" si="2">COUNTIF($C$11:$C$51,H14)</f>
        <v>0</v>
      </c>
      <c r="K14" s="343">
        <f t="shared" ref="K14:K19" si="3">COUNTIF($E$11:$E$51,H14)</f>
        <v>0</v>
      </c>
    </row>
    <row r="15" spans="1:11" ht="18.75" customHeight="1">
      <c r="A15" s="151">
        <f t="shared" si="1"/>
        <v>5</v>
      </c>
      <c r="B15" s="218">
        <f>ACCUEIL!C15</f>
        <v>0</v>
      </c>
      <c r="C15" s="335"/>
      <c r="D15" s="152" t="str">
        <f t="shared" si="0"/>
        <v/>
      </c>
      <c r="E15" s="338"/>
      <c r="F15" s="153" t="str">
        <f t="shared" si="0"/>
        <v/>
      </c>
      <c r="G15" s="148" t="s">
        <v>120</v>
      </c>
      <c r="H15" s="100">
        <v>3</v>
      </c>
      <c r="I15" s="341">
        <v>25</v>
      </c>
      <c r="J15" s="343">
        <f t="shared" si="2"/>
        <v>0</v>
      </c>
      <c r="K15" s="343">
        <f t="shared" si="3"/>
        <v>0</v>
      </c>
    </row>
    <row r="16" spans="1:11" ht="18.75" customHeight="1">
      <c r="A16" s="151">
        <f t="shared" si="1"/>
        <v>6</v>
      </c>
      <c r="B16" s="218">
        <f>ACCUEIL!C16</f>
        <v>0</v>
      </c>
      <c r="C16" s="335"/>
      <c r="D16" s="152" t="str">
        <f t="shared" si="0"/>
        <v/>
      </c>
      <c r="E16" s="338"/>
      <c r="F16" s="153" t="str">
        <f t="shared" si="0"/>
        <v/>
      </c>
      <c r="G16" s="148" t="s">
        <v>121</v>
      </c>
      <c r="H16" s="100">
        <v>4</v>
      </c>
      <c r="I16" s="341">
        <v>15</v>
      </c>
      <c r="J16" s="343">
        <f t="shared" si="2"/>
        <v>0</v>
      </c>
      <c r="K16" s="343">
        <f t="shared" si="3"/>
        <v>0</v>
      </c>
    </row>
    <row r="17" spans="1:11" ht="18.75" customHeight="1">
      <c r="A17" s="151">
        <f t="shared" si="1"/>
        <v>7</v>
      </c>
      <c r="B17" s="218">
        <f>ACCUEIL!C17</f>
        <v>0</v>
      </c>
      <c r="C17" s="335"/>
      <c r="D17" s="152" t="str">
        <f t="shared" si="0"/>
        <v/>
      </c>
      <c r="E17" s="338"/>
      <c r="F17" s="153" t="str">
        <f t="shared" si="0"/>
        <v/>
      </c>
      <c r="G17" s="148" t="s">
        <v>131</v>
      </c>
      <c r="H17" s="100">
        <v>5</v>
      </c>
      <c r="I17" s="341">
        <v>25</v>
      </c>
      <c r="J17" s="343">
        <f t="shared" si="2"/>
        <v>0</v>
      </c>
      <c r="K17" s="343">
        <f t="shared" si="3"/>
        <v>0</v>
      </c>
    </row>
    <row r="18" spans="1:11" ht="18.75" customHeight="1">
      <c r="A18" s="151">
        <f t="shared" si="1"/>
        <v>8</v>
      </c>
      <c r="B18" s="218">
        <f>ACCUEIL!C18</f>
        <v>0</v>
      </c>
      <c r="C18" s="335"/>
      <c r="D18" s="152" t="str">
        <f t="shared" si="0"/>
        <v/>
      </c>
      <c r="E18" s="338"/>
      <c r="F18" s="153" t="str">
        <f t="shared" si="0"/>
        <v/>
      </c>
      <c r="G18" s="194" t="s">
        <v>123</v>
      </c>
      <c r="H18" s="100">
        <v>6</v>
      </c>
      <c r="I18" s="341">
        <v>23</v>
      </c>
      <c r="J18" s="343">
        <f t="shared" si="2"/>
        <v>0</v>
      </c>
      <c r="K18" s="343">
        <f t="shared" si="3"/>
        <v>0</v>
      </c>
    </row>
    <row r="19" spans="1:11" ht="18.75" customHeight="1">
      <c r="A19" s="151">
        <f t="shared" si="1"/>
        <v>9</v>
      </c>
      <c r="B19" s="218">
        <f>ACCUEIL!C19</f>
        <v>0</v>
      </c>
      <c r="C19" s="335"/>
      <c r="D19" s="152" t="str">
        <f t="shared" si="0"/>
        <v/>
      </c>
      <c r="E19" s="338"/>
      <c r="F19" s="153" t="str">
        <f t="shared" si="0"/>
        <v/>
      </c>
      <c r="G19" s="195" t="s">
        <v>124</v>
      </c>
      <c r="H19" s="101">
        <v>7</v>
      </c>
      <c r="I19" s="342">
        <v>20</v>
      </c>
      <c r="J19" s="343">
        <f t="shared" si="2"/>
        <v>0</v>
      </c>
      <c r="K19" s="343">
        <f t="shared" si="3"/>
        <v>0</v>
      </c>
    </row>
    <row r="20" spans="1:11" ht="18.75" customHeight="1">
      <c r="A20" s="151">
        <f t="shared" si="1"/>
        <v>10</v>
      </c>
      <c r="B20" s="218">
        <f>ACCUEIL!C20</f>
        <v>0</v>
      </c>
      <c r="C20" s="335"/>
      <c r="D20" s="152" t="str">
        <f t="shared" si="0"/>
        <v/>
      </c>
      <c r="E20" s="338"/>
      <c r="F20" s="153" t="str">
        <f t="shared" si="0"/>
        <v/>
      </c>
      <c r="G20" s="23"/>
    </row>
    <row r="21" spans="1:11" ht="18.75" customHeight="1">
      <c r="A21" s="151">
        <f t="shared" si="1"/>
        <v>11</v>
      </c>
      <c r="B21" s="218">
        <f>ACCUEIL!C21</f>
        <v>0</v>
      </c>
      <c r="C21" s="335"/>
      <c r="D21" s="152" t="str">
        <f t="shared" si="0"/>
        <v/>
      </c>
      <c r="E21" s="338"/>
      <c r="F21" s="153" t="str">
        <f t="shared" si="0"/>
        <v/>
      </c>
      <c r="G21" s="23"/>
    </row>
    <row r="22" spans="1:11" ht="18.75" customHeight="1">
      <c r="A22" s="151">
        <f t="shared" si="1"/>
        <v>12</v>
      </c>
      <c r="B22" s="218">
        <f>ACCUEIL!C22</f>
        <v>0</v>
      </c>
      <c r="C22" s="335"/>
      <c r="D22" s="152" t="str">
        <f t="shared" si="0"/>
        <v/>
      </c>
      <c r="E22" s="338"/>
      <c r="F22" s="153" t="str">
        <f t="shared" si="0"/>
        <v/>
      </c>
      <c r="G22" s="23"/>
    </row>
    <row r="23" spans="1:11" ht="18.75" customHeight="1">
      <c r="A23" s="151">
        <f t="shared" si="1"/>
        <v>13</v>
      </c>
      <c r="B23" s="218">
        <f>ACCUEIL!C23</f>
        <v>0</v>
      </c>
      <c r="C23" s="335"/>
      <c r="D23" s="152" t="str">
        <f t="shared" si="0"/>
        <v/>
      </c>
      <c r="E23" s="338"/>
      <c r="F23" s="153" t="str">
        <f t="shared" si="0"/>
        <v/>
      </c>
      <c r="G23" s="23"/>
    </row>
    <row r="24" spans="1:11" ht="18.75" customHeight="1">
      <c r="A24" s="151">
        <f t="shared" si="1"/>
        <v>14</v>
      </c>
      <c r="B24" s="218">
        <f>ACCUEIL!C24</f>
        <v>0</v>
      </c>
      <c r="C24" s="335"/>
      <c r="D24" s="152" t="str">
        <f t="shared" si="0"/>
        <v/>
      </c>
      <c r="E24" s="338"/>
      <c r="F24" s="153" t="str">
        <f t="shared" si="0"/>
        <v/>
      </c>
      <c r="G24" s="23"/>
    </row>
    <row r="25" spans="1:11" ht="18.75" customHeight="1">
      <c r="A25" s="151">
        <f t="shared" si="1"/>
        <v>15</v>
      </c>
      <c r="B25" s="218">
        <f>ACCUEIL!C25</f>
        <v>0</v>
      </c>
      <c r="C25" s="335"/>
      <c r="D25" s="152" t="str">
        <f t="shared" si="0"/>
        <v/>
      </c>
      <c r="E25" s="338"/>
      <c r="F25" s="153" t="str">
        <f t="shared" si="0"/>
        <v/>
      </c>
      <c r="G25" s="23"/>
    </row>
    <row r="26" spans="1:11" ht="18.75" customHeight="1">
      <c r="A26" s="151">
        <v>16</v>
      </c>
      <c r="B26" s="218">
        <f>ACCUEIL!C26</f>
        <v>0</v>
      </c>
      <c r="C26" s="335"/>
      <c r="D26" s="152" t="str">
        <f t="shared" si="0"/>
        <v/>
      </c>
      <c r="E26" s="338"/>
      <c r="F26" s="153" t="str">
        <f t="shared" si="0"/>
        <v/>
      </c>
      <c r="G26" s="23"/>
    </row>
    <row r="27" spans="1:11" ht="18.75" customHeight="1">
      <c r="A27" s="151">
        <v>17</v>
      </c>
      <c r="B27" s="218">
        <f>ACCUEIL!C27</f>
        <v>0</v>
      </c>
      <c r="C27" s="335"/>
      <c r="D27" s="152" t="str">
        <f t="shared" si="0"/>
        <v/>
      </c>
      <c r="E27" s="338"/>
      <c r="F27" s="153" t="str">
        <f t="shared" si="0"/>
        <v/>
      </c>
      <c r="G27" s="23"/>
    </row>
    <row r="28" spans="1:11" ht="18.75" customHeight="1">
      <c r="A28" s="151">
        <v>18</v>
      </c>
      <c r="B28" s="218">
        <f>ACCUEIL!C28</f>
        <v>0</v>
      </c>
      <c r="C28" s="335"/>
      <c r="D28" s="152" t="str">
        <f t="shared" si="0"/>
        <v/>
      </c>
      <c r="E28" s="338"/>
      <c r="F28" s="153" t="str">
        <f t="shared" si="0"/>
        <v/>
      </c>
      <c r="G28" s="23"/>
    </row>
    <row r="29" spans="1:11" ht="18.75" customHeight="1">
      <c r="A29" s="151">
        <v>19</v>
      </c>
      <c r="B29" s="218">
        <f>ACCUEIL!C29</f>
        <v>0</v>
      </c>
      <c r="C29" s="335"/>
      <c r="D29" s="152" t="str">
        <f t="shared" si="0"/>
        <v/>
      </c>
      <c r="E29" s="338"/>
      <c r="F29" s="153" t="str">
        <f t="shared" si="0"/>
        <v/>
      </c>
      <c r="G29" s="23"/>
    </row>
    <row r="30" spans="1:11" ht="18.75" customHeight="1">
      <c r="A30" s="151">
        <v>20</v>
      </c>
      <c r="B30" s="218">
        <f>ACCUEIL!C30</f>
        <v>0</v>
      </c>
      <c r="C30" s="335"/>
      <c r="D30" s="152" t="str">
        <f t="shared" si="0"/>
        <v/>
      </c>
      <c r="E30" s="338"/>
      <c r="F30" s="153" t="str">
        <f t="shared" si="0"/>
        <v/>
      </c>
      <c r="G30" s="23"/>
    </row>
    <row r="31" spans="1:11" ht="18.75" customHeight="1">
      <c r="A31" s="151">
        <v>21</v>
      </c>
      <c r="B31" s="218">
        <f>ACCUEIL!C31</f>
        <v>0</v>
      </c>
      <c r="C31" s="335"/>
      <c r="D31" s="152" t="str">
        <f t="shared" si="0"/>
        <v/>
      </c>
      <c r="E31" s="338"/>
      <c r="F31" s="153" t="str">
        <f t="shared" si="0"/>
        <v/>
      </c>
      <c r="G31" s="23"/>
    </row>
    <row r="32" spans="1:11" ht="18.75" customHeight="1">
      <c r="A32" s="151">
        <v>22</v>
      </c>
      <c r="B32" s="218">
        <f>ACCUEIL!C32</f>
        <v>0</v>
      </c>
      <c r="C32" s="335"/>
      <c r="D32" s="152" t="str">
        <f t="shared" si="0"/>
        <v/>
      </c>
      <c r="E32" s="338"/>
      <c r="F32" s="153" t="str">
        <f t="shared" si="0"/>
        <v/>
      </c>
      <c r="G32" s="23"/>
    </row>
    <row r="33" spans="1:7" ht="18.75" customHeight="1">
      <c r="A33" s="151">
        <v>23</v>
      </c>
      <c r="B33" s="218">
        <f>ACCUEIL!C33</f>
        <v>0</v>
      </c>
      <c r="C33" s="335"/>
      <c r="D33" s="152" t="str">
        <f t="shared" si="0"/>
        <v/>
      </c>
      <c r="E33" s="338"/>
      <c r="F33" s="153" t="str">
        <f t="shared" si="0"/>
        <v/>
      </c>
      <c r="G33" s="23"/>
    </row>
    <row r="34" spans="1:7" ht="18.75" customHeight="1">
      <c r="A34" s="151">
        <v>24</v>
      </c>
      <c r="B34" s="218">
        <f>ACCUEIL!C34</f>
        <v>0</v>
      </c>
      <c r="C34" s="335"/>
      <c r="D34" s="152" t="str">
        <f t="shared" si="0"/>
        <v/>
      </c>
      <c r="E34" s="338"/>
      <c r="F34" s="153" t="str">
        <f t="shared" si="0"/>
        <v/>
      </c>
      <c r="G34" s="23"/>
    </row>
    <row r="35" spans="1:7" ht="18.75" customHeight="1">
      <c r="A35" s="151">
        <v>25</v>
      </c>
      <c r="B35" s="218">
        <f>ACCUEIL!C35</f>
        <v>0</v>
      </c>
      <c r="C35" s="335"/>
      <c r="D35" s="152" t="str">
        <f t="shared" si="0"/>
        <v/>
      </c>
      <c r="E35" s="338"/>
      <c r="F35" s="153" t="str">
        <f t="shared" si="0"/>
        <v/>
      </c>
      <c r="G35" s="23"/>
    </row>
    <row r="36" spans="1:7" ht="18.75" customHeight="1">
      <c r="A36" s="151">
        <v>26</v>
      </c>
      <c r="B36" s="218">
        <f>ACCUEIL!C36</f>
        <v>0</v>
      </c>
      <c r="C36" s="335"/>
      <c r="D36" s="152" t="str">
        <f t="shared" si="0"/>
        <v/>
      </c>
      <c r="E36" s="338"/>
      <c r="F36" s="153" t="str">
        <f t="shared" si="0"/>
        <v/>
      </c>
      <c r="G36" s="23"/>
    </row>
    <row r="37" spans="1:7" ht="18.75" customHeight="1">
      <c r="A37" s="151">
        <v>27</v>
      </c>
      <c r="B37" s="218">
        <f>ACCUEIL!C37</f>
        <v>0</v>
      </c>
      <c r="C37" s="335"/>
      <c r="D37" s="152" t="str">
        <f t="shared" si="0"/>
        <v/>
      </c>
      <c r="E37" s="338"/>
      <c r="F37" s="153" t="str">
        <f t="shared" si="0"/>
        <v/>
      </c>
      <c r="G37" s="23"/>
    </row>
    <row r="38" spans="1:7" ht="18.75" customHeight="1">
      <c r="A38" s="151">
        <v>28</v>
      </c>
      <c r="B38" s="218">
        <f>ACCUEIL!C38</f>
        <v>0</v>
      </c>
      <c r="C38" s="335"/>
      <c r="D38" s="152" t="str">
        <f t="shared" si="0"/>
        <v/>
      </c>
      <c r="E38" s="338"/>
      <c r="F38" s="153" t="str">
        <f t="shared" si="0"/>
        <v/>
      </c>
      <c r="G38" s="23"/>
    </row>
    <row r="39" spans="1:7" ht="18.75" customHeight="1">
      <c r="A39" s="151">
        <v>29</v>
      </c>
      <c r="B39" s="218">
        <f>ACCUEIL!C39</f>
        <v>0</v>
      </c>
      <c r="C39" s="335"/>
      <c r="D39" s="152" t="str">
        <f t="shared" si="0"/>
        <v/>
      </c>
      <c r="E39" s="338"/>
      <c r="F39" s="153" t="str">
        <f t="shared" si="0"/>
        <v/>
      </c>
      <c r="G39" s="23"/>
    </row>
    <row r="40" spans="1:7" ht="18.75" customHeight="1">
      <c r="A40" s="151">
        <v>30</v>
      </c>
      <c r="B40" s="218">
        <f>ACCUEIL!C40</f>
        <v>0</v>
      </c>
      <c r="C40" s="335"/>
      <c r="D40" s="152" t="str">
        <f t="shared" si="0"/>
        <v/>
      </c>
      <c r="E40" s="338"/>
      <c r="F40" s="153" t="str">
        <f t="shared" si="0"/>
        <v/>
      </c>
      <c r="G40" s="23"/>
    </row>
    <row r="41" spans="1:7" ht="18.75" customHeight="1">
      <c r="A41" s="151">
        <v>31</v>
      </c>
      <c r="B41" s="218">
        <f>ACCUEIL!C41</f>
        <v>0</v>
      </c>
      <c r="C41" s="335"/>
      <c r="D41" s="152" t="str">
        <f t="shared" si="0"/>
        <v/>
      </c>
      <c r="E41" s="338"/>
      <c r="F41" s="153" t="str">
        <f t="shared" si="0"/>
        <v/>
      </c>
      <c r="G41" s="23"/>
    </row>
    <row r="42" spans="1:7" ht="18.75" customHeight="1">
      <c r="A42" s="151">
        <v>32</v>
      </c>
      <c r="B42" s="218">
        <f>ACCUEIL!C42</f>
        <v>0</v>
      </c>
      <c r="C42" s="335"/>
      <c r="D42" s="152" t="str">
        <f t="shared" si="0"/>
        <v/>
      </c>
      <c r="E42" s="338"/>
      <c r="F42" s="153" t="str">
        <f t="shared" si="0"/>
        <v/>
      </c>
      <c r="G42" s="23"/>
    </row>
    <row r="43" spans="1:7" ht="18.75" customHeight="1">
      <c r="A43" s="151">
        <v>33</v>
      </c>
      <c r="B43" s="218">
        <f>ACCUEIL!C43</f>
        <v>0</v>
      </c>
      <c r="C43" s="335"/>
      <c r="D43" s="152" t="str">
        <f t="shared" si="0"/>
        <v/>
      </c>
      <c r="E43" s="338"/>
      <c r="F43" s="153" t="str">
        <f t="shared" si="0"/>
        <v/>
      </c>
      <c r="G43" s="23"/>
    </row>
    <row r="44" spans="1:7" ht="18.75" customHeight="1">
      <c r="A44" s="151">
        <v>34</v>
      </c>
      <c r="B44" s="218">
        <f>ACCUEIL!C44</f>
        <v>0</v>
      </c>
      <c r="C44" s="335"/>
      <c r="D44" s="152" t="str">
        <f t="shared" si="0"/>
        <v/>
      </c>
      <c r="E44" s="338"/>
      <c r="F44" s="153" t="str">
        <f t="shared" si="0"/>
        <v/>
      </c>
      <c r="G44" s="23"/>
    </row>
    <row r="45" spans="1:7" ht="18.75" customHeight="1">
      <c r="A45" s="151">
        <v>35</v>
      </c>
      <c r="B45" s="218">
        <f>ACCUEIL!C45</f>
        <v>0</v>
      </c>
      <c r="C45" s="335"/>
      <c r="D45" s="152" t="str">
        <f t="shared" si="0"/>
        <v/>
      </c>
      <c r="E45" s="338"/>
      <c r="F45" s="153" t="str">
        <f t="shared" si="0"/>
        <v/>
      </c>
      <c r="G45" s="23"/>
    </row>
    <row r="46" spans="1:7" ht="18.75" customHeight="1">
      <c r="A46" s="151">
        <v>36</v>
      </c>
      <c r="B46" s="218">
        <f>ACCUEIL!C46</f>
        <v>0</v>
      </c>
      <c r="C46" s="335"/>
      <c r="D46" s="152" t="str">
        <f t="shared" si="0"/>
        <v/>
      </c>
      <c r="E46" s="338"/>
      <c r="F46" s="153" t="str">
        <f t="shared" si="0"/>
        <v/>
      </c>
      <c r="G46" s="23"/>
    </row>
    <row r="47" spans="1:7" ht="18.75" customHeight="1">
      <c r="A47" s="151">
        <v>37</v>
      </c>
      <c r="B47" s="218">
        <f>ACCUEIL!C47</f>
        <v>0</v>
      </c>
      <c r="C47" s="335"/>
      <c r="D47" s="152" t="str">
        <f t="shared" si="0"/>
        <v/>
      </c>
      <c r="E47" s="338"/>
      <c r="F47" s="153" t="str">
        <f t="shared" si="0"/>
        <v/>
      </c>
      <c r="G47" s="23"/>
    </row>
    <row r="48" spans="1:7" ht="18.75" customHeight="1">
      <c r="A48" s="151">
        <v>38</v>
      </c>
      <c r="B48" s="218">
        <f>ACCUEIL!C48</f>
        <v>0</v>
      </c>
      <c r="C48" s="335"/>
      <c r="D48" s="152" t="str">
        <f t="shared" si="0"/>
        <v/>
      </c>
      <c r="E48" s="338"/>
      <c r="F48" s="153" t="str">
        <f t="shared" si="0"/>
        <v/>
      </c>
      <c r="G48" s="23"/>
    </row>
    <row r="49" spans="1:11" ht="18.75" customHeight="1">
      <c r="A49" s="151">
        <v>39</v>
      </c>
      <c r="B49" s="218">
        <f>ACCUEIL!C49</f>
        <v>0</v>
      </c>
      <c r="C49" s="335"/>
      <c r="D49" s="152" t="str">
        <f t="shared" si="0"/>
        <v/>
      </c>
      <c r="E49" s="338"/>
      <c r="F49" s="153" t="str">
        <f t="shared" si="0"/>
        <v/>
      </c>
      <c r="G49" s="23"/>
    </row>
    <row r="50" spans="1:11" ht="18.75" customHeight="1">
      <c r="A50" s="151">
        <v>40</v>
      </c>
      <c r="B50" s="218">
        <f>ACCUEIL!C50</f>
        <v>0</v>
      </c>
      <c r="C50" s="335"/>
      <c r="D50" s="152" t="str">
        <f t="shared" si="0"/>
        <v/>
      </c>
      <c r="E50" s="338"/>
      <c r="F50" s="153" t="str">
        <f t="shared" si="0"/>
        <v/>
      </c>
      <c r="G50" s="23"/>
    </row>
    <row r="51" spans="1:11" ht="18.75" customHeight="1">
      <c r="A51" s="154">
        <v>41</v>
      </c>
      <c r="B51" s="219">
        <f>ACCUEIL!C51</f>
        <v>0</v>
      </c>
      <c r="C51" s="336"/>
      <c r="D51" s="152" t="str">
        <f t="shared" si="0"/>
        <v/>
      </c>
      <c r="E51" s="339"/>
      <c r="F51" s="155" t="str">
        <f t="shared" si="0"/>
        <v/>
      </c>
      <c r="G51" s="23"/>
    </row>
    <row r="52" spans="1:11" s="9" customFormat="1" ht="17.25">
      <c r="A52" s="460" t="s">
        <v>56</v>
      </c>
      <c r="B52" s="461"/>
      <c r="C52" s="55"/>
      <c r="D52" s="93">
        <f>SUM(D11:D51)</f>
        <v>0</v>
      </c>
      <c r="E52" s="94"/>
      <c r="F52" s="95">
        <f>SUM(F11:F51)</f>
        <v>0</v>
      </c>
      <c r="G52" s="23"/>
      <c r="K52" s="9" t="s">
        <v>113</v>
      </c>
    </row>
    <row r="53" spans="1:11" ht="17.25">
      <c r="A53" s="23"/>
      <c r="B53" s="233"/>
      <c r="C53" s="23"/>
      <c r="D53" s="23"/>
      <c r="E53" s="23"/>
      <c r="F53" s="23"/>
      <c r="G53" s="23"/>
    </row>
    <row r="54" spans="1:11" ht="17.25">
      <c r="A54" s="23"/>
      <c r="B54" s="233"/>
      <c r="C54" s="23"/>
      <c r="D54" s="23"/>
      <c r="E54" s="23"/>
      <c r="F54" s="23"/>
      <c r="G54" s="23"/>
    </row>
    <row r="55" spans="1:11" ht="17.25">
      <c r="A55" s="23"/>
      <c r="B55" s="233"/>
      <c r="C55" s="23"/>
      <c r="D55" s="23"/>
      <c r="E55" s="23"/>
      <c r="F55" s="23"/>
      <c r="G55" s="23"/>
    </row>
    <row r="56" spans="1:11" ht="17.25">
      <c r="A56" s="23"/>
      <c r="B56" s="233"/>
      <c r="C56" s="23"/>
      <c r="D56" s="23"/>
      <c r="E56" s="23"/>
      <c r="F56" s="23"/>
      <c r="G56" s="23"/>
    </row>
    <row r="57" spans="1:11" ht="17.25">
      <c r="A57" s="23"/>
      <c r="B57" s="233"/>
      <c r="C57" s="23"/>
      <c r="D57" s="23"/>
      <c r="E57" s="23"/>
      <c r="F57" s="23"/>
      <c r="G57" s="23"/>
    </row>
    <row r="58" spans="1:11" ht="17.25">
      <c r="A58" s="23"/>
      <c r="B58" s="233"/>
      <c r="C58" s="23"/>
      <c r="D58" s="23"/>
      <c r="E58" s="23"/>
      <c r="F58" s="23"/>
      <c r="G58" s="23"/>
    </row>
    <row r="59" spans="1:11" ht="24.95" customHeight="1">
      <c r="A59" s="23"/>
      <c r="B59" s="233"/>
      <c r="C59" s="23"/>
      <c r="D59" s="23"/>
      <c r="E59" s="23"/>
      <c r="F59" s="23"/>
      <c r="G59" s="23"/>
    </row>
    <row r="60" spans="1:11" ht="17.25">
      <c r="A60" s="23"/>
      <c r="B60" s="233"/>
      <c r="C60" s="23"/>
      <c r="D60" s="23"/>
      <c r="E60" s="23"/>
      <c r="F60" s="23"/>
      <c r="G60" s="23"/>
      <c r="H60" s="23"/>
      <c r="I60" s="23"/>
      <c r="J60" s="23"/>
      <c r="K60" s="23"/>
    </row>
    <row r="61" spans="1:11" ht="17.25">
      <c r="A61" s="23"/>
      <c r="B61" s="233"/>
      <c r="C61" s="23"/>
      <c r="D61" s="23"/>
      <c r="E61" s="23"/>
      <c r="F61" s="23"/>
      <c r="G61" s="23"/>
      <c r="H61" s="23"/>
      <c r="I61" s="23"/>
      <c r="J61" s="23"/>
      <c r="K61" s="23"/>
    </row>
    <row r="62" spans="1:11" ht="17.25">
      <c r="A62" s="23"/>
      <c r="B62" s="233"/>
      <c r="C62" s="23"/>
      <c r="D62" s="23"/>
      <c r="E62" s="23"/>
      <c r="F62" s="23"/>
      <c r="G62" s="23"/>
      <c r="H62" s="23"/>
      <c r="I62" s="23"/>
      <c r="J62" s="23"/>
      <c r="K62" s="23"/>
    </row>
    <row r="63" spans="1:11" ht="17.25">
      <c r="A63" s="23"/>
      <c r="B63" s="233"/>
      <c r="C63" s="23"/>
      <c r="D63" s="23"/>
      <c r="E63" s="23"/>
      <c r="F63" s="23"/>
      <c r="G63" s="23"/>
      <c r="H63" s="23"/>
      <c r="I63" s="23"/>
      <c r="J63" s="23"/>
      <c r="K63" s="23"/>
    </row>
    <row r="64" spans="1:11" ht="17.25">
      <c r="A64" s="23"/>
      <c r="B64" s="233"/>
      <c r="C64" s="23"/>
      <c r="D64" s="23"/>
      <c r="E64" s="23"/>
      <c r="F64" s="23"/>
      <c r="G64" s="23"/>
      <c r="H64" s="23"/>
      <c r="I64" s="23"/>
      <c r="J64" s="23"/>
      <c r="K64" s="23"/>
    </row>
    <row r="65" spans="1:11" ht="17.25">
      <c r="A65" s="23"/>
      <c r="B65" s="233"/>
      <c r="C65" s="23"/>
      <c r="D65" s="23"/>
      <c r="E65" s="23"/>
      <c r="F65" s="23"/>
      <c r="G65" s="23"/>
      <c r="H65" s="23"/>
      <c r="I65" s="23"/>
      <c r="J65" s="23"/>
      <c r="K65" s="23"/>
    </row>
    <row r="66" spans="1:11" ht="17.25">
      <c r="F66" s="23"/>
      <c r="G66" s="23"/>
      <c r="H66" s="23"/>
      <c r="I66" s="23"/>
      <c r="J66" s="23"/>
      <c r="K66" s="23"/>
    </row>
    <row r="67" spans="1:11" ht="17.25">
      <c r="F67" s="23"/>
      <c r="G67" s="23"/>
      <c r="H67" s="23"/>
      <c r="I67" s="23"/>
      <c r="J67" s="23"/>
      <c r="K67" s="23"/>
    </row>
    <row r="68" spans="1:11" ht="17.25">
      <c r="F68" s="23"/>
      <c r="G68" s="23"/>
      <c r="H68" s="23"/>
      <c r="I68" s="23"/>
      <c r="J68" s="23"/>
      <c r="K68" s="23"/>
    </row>
    <row r="69" spans="1:11" ht="17.25">
      <c r="F69" s="23"/>
      <c r="G69" s="23"/>
      <c r="H69" s="23"/>
      <c r="I69" s="23"/>
      <c r="J69" s="23"/>
      <c r="K69" s="23"/>
    </row>
    <row r="70" spans="1:11" ht="17.25">
      <c r="F70" s="23"/>
      <c r="G70" s="23"/>
      <c r="H70" s="23"/>
      <c r="I70" s="23"/>
      <c r="J70" s="23"/>
      <c r="K70" s="23"/>
    </row>
    <row r="71" spans="1:11" ht="17.25">
      <c r="F71" s="23"/>
      <c r="G71" s="23"/>
      <c r="H71" s="23"/>
      <c r="I71" s="23"/>
      <c r="J71" s="23"/>
      <c r="K71" s="23"/>
    </row>
    <row r="72" spans="1:11" ht="17.25">
      <c r="F72" s="23"/>
      <c r="G72" s="23"/>
      <c r="H72" s="23"/>
      <c r="I72" s="23"/>
      <c r="J72" s="23"/>
      <c r="K72" s="23"/>
    </row>
  </sheetData>
  <sheetProtection sheet="1" objects="1" scenarios="1" formatCells="0"/>
  <mergeCells count="11">
    <mergeCell ref="J11:J12"/>
    <mergeCell ref="K11:K12"/>
    <mergeCell ref="E1:I2"/>
    <mergeCell ref="H11:H12"/>
    <mergeCell ref="I11:I12"/>
    <mergeCell ref="A52:B52"/>
    <mergeCell ref="C4:F4"/>
    <mergeCell ref="A9:F9"/>
    <mergeCell ref="C5:I5"/>
    <mergeCell ref="C6:I6"/>
    <mergeCell ref="C7:I7"/>
  </mergeCells>
  <pageMargins left="0" right="0" top="0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"/>
  <sheetViews>
    <sheetView showZeros="0" topLeftCell="A22" workbookViewId="0">
      <selection activeCell="W1" sqref="W1:AB3"/>
    </sheetView>
  </sheetViews>
  <sheetFormatPr baseColWidth="10" defaultRowHeight="15"/>
  <cols>
    <col min="1" max="1" width="3.5703125" style="252" customWidth="1"/>
    <col min="2" max="2" width="30.42578125" style="206" customWidth="1"/>
    <col min="3" max="8" width="4.42578125" style="206" customWidth="1"/>
    <col min="9" max="17" width="3.5703125" style="206" customWidth="1"/>
    <col min="18" max="19" width="9.42578125" style="211" customWidth="1"/>
    <col min="20" max="20" width="8.42578125" style="211" customWidth="1"/>
    <col min="21" max="21" width="8.85546875" style="211" customWidth="1"/>
    <col min="22" max="22" width="8.28515625" style="206" customWidth="1"/>
    <col min="23" max="23" width="9.140625" style="206" customWidth="1"/>
    <col min="24" max="24" width="10.140625" style="252" customWidth="1"/>
    <col min="25" max="25" width="1.5703125" style="206" customWidth="1"/>
    <col min="26" max="26" width="6.42578125" style="206" customWidth="1"/>
    <col min="27" max="27" width="9.140625" style="206" customWidth="1"/>
    <col min="28" max="28" width="11.42578125" style="206"/>
    <col min="29" max="29" width="5.140625" style="206" customWidth="1"/>
    <col min="30" max="16384" width="11.42578125" style="206"/>
  </cols>
  <sheetData>
    <row r="1" spans="1:29" ht="17.25" customHeight="1">
      <c r="A1" s="251">
        <v>6</v>
      </c>
      <c r="W1" s="487" t="s">
        <v>112</v>
      </c>
      <c r="X1" s="488"/>
      <c r="Y1" s="488"/>
      <c r="Z1" s="488"/>
      <c r="AA1" s="488"/>
      <c r="AB1" s="489"/>
      <c r="AC1" s="478">
        <v>6</v>
      </c>
    </row>
    <row r="2" spans="1:29" ht="17.25" customHeight="1">
      <c r="A2" s="251"/>
      <c r="W2" s="490"/>
      <c r="X2" s="491"/>
      <c r="Y2" s="491"/>
      <c r="Z2" s="491"/>
      <c r="AA2" s="491"/>
      <c r="AB2" s="492"/>
      <c r="AC2" s="478"/>
    </row>
    <row r="3" spans="1:29" ht="15" customHeight="1" thickBot="1">
      <c r="B3" s="206" t="s">
        <v>113</v>
      </c>
      <c r="W3" s="490"/>
      <c r="X3" s="493"/>
      <c r="Y3" s="493"/>
      <c r="Z3" s="493"/>
      <c r="AA3" s="493"/>
      <c r="AB3" s="494"/>
      <c r="AC3" s="478"/>
    </row>
    <row r="4" spans="1:29" ht="17.25" customHeight="1">
      <c r="B4" s="234" t="s">
        <v>0</v>
      </c>
      <c r="C4" s="475">
        <f>ACCUEIL!D4</f>
        <v>0</v>
      </c>
      <c r="D4" s="475"/>
      <c r="E4" s="475"/>
      <c r="F4" s="475"/>
      <c r="G4" s="475"/>
      <c r="H4" s="213" t="s">
        <v>2</v>
      </c>
      <c r="I4" s="213"/>
      <c r="J4" s="213"/>
      <c r="K4" s="253"/>
      <c r="L4" s="396">
        <f>ACCUEIL!O4</f>
        <v>0</v>
      </c>
      <c r="M4" s="232"/>
      <c r="S4" s="483" t="s">
        <v>68</v>
      </c>
      <c r="T4" s="484"/>
      <c r="U4" s="359" t="s">
        <v>69</v>
      </c>
      <c r="V4" s="359" t="s">
        <v>135</v>
      </c>
      <c r="W4" s="359" t="s">
        <v>136</v>
      </c>
      <c r="X4" s="357"/>
      <c r="Y4" s="357"/>
      <c r="Z4" s="357"/>
      <c r="AA4" s="357"/>
      <c r="AB4" s="357"/>
      <c r="AC4" s="214"/>
    </row>
    <row r="5" spans="1:29" ht="15" customHeight="1">
      <c r="A5" s="254"/>
      <c r="B5" s="235" t="s">
        <v>90</v>
      </c>
      <c r="C5" s="476">
        <f>ACCUEIL!D5</f>
        <v>0</v>
      </c>
      <c r="D5" s="476"/>
      <c r="E5" s="476"/>
      <c r="F5" s="476"/>
      <c r="G5" s="476"/>
      <c r="H5" s="476"/>
      <c r="I5" s="476"/>
      <c r="J5" s="476"/>
      <c r="K5" s="476"/>
      <c r="L5" s="477"/>
      <c r="M5" s="232"/>
      <c r="N5" s="255" t="s">
        <v>104</v>
      </c>
      <c r="O5" s="256"/>
      <c r="P5" s="256"/>
      <c r="Q5" s="257"/>
      <c r="R5" s="258"/>
      <c r="S5" s="485">
        <v>1</v>
      </c>
      <c r="T5" s="486"/>
      <c r="U5" s="360">
        <v>6</v>
      </c>
      <c r="V5" s="363">
        <f t="shared" ref="V5:V11" si="0">COUNTIF($V$17:$V$36,S5)</f>
        <v>0</v>
      </c>
      <c r="W5" s="363">
        <f t="shared" ref="W5:W11" si="1">COUNTIF($Z$17:$Z$36,S5)</f>
        <v>0</v>
      </c>
      <c r="X5" s="358"/>
      <c r="Y5" s="214"/>
      <c r="Z5" s="214"/>
      <c r="AA5" s="214"/>
      <c r="AB5" s="214"/>
      <c r="AC5" s="214"/>
    </row>
    <row r="6" spans="1:29" ht="15" customHeight="1">
      <c r="A6" s="254"/>
      <c r="B6" s="235" t="s">
        <v>21</v>
      </c>
      <c r="C6" s="476">
        <f>ACCUEIL!D6</f>
        <v>0</v>
      </c>
      <c r="D6" s="476"/>
      <c r="E6" s="476"/>
      <c r="F6" s="476"/>
      <c r="G6" s="476"/>
      <c r="H6" s="476"/>
      <c r="I6" s="476"/>
      <c r="J6" s="476"/>
      <c r="K6" s="476"/>
      <c r="L6" s="477"/>
      <c r="M6" s="232"/>
      <c r="N6" s="259" t="s">
        <v>96</v>
      </c>
      <c r="O6" s="260"/>
      <c r="P6" s="260"/>
      <c r="Q6" s="260"/>
      <c r="R6" s="261"/>
      <c r="S6" s="481">
        <v>2</v>
      </c>
      <c r="T6" s="482"/>
      <c r="U6" s="361">
        <v>23</v>
      </c>
      <c r="V6" s="363">
        <f t="shared" si="0"/>
        <v>0</v>
      </c>
      <c r="W6" s="363">
        <f t="shared" si="1"/>
        <v>0</v>
      </c>
      <c r="X6" s="358"/>
      <c r="Y6" s="214"/>
      <c r="Z6" s="214"/>
      <c r="AA6" s="214"/>
      <c r="AB6" s="214"/>
      <c r="AC6" s="214"/>
    </row>
    <row r="7" spans="1:29" s="265" customFormat="1" ht="15" customHeight="1">
      <c r="A7" s="262"/>
      <c r="B7" s="236" t="s">
        <v>89</v>
      </c>
      <c r="C7" s="500">
        <f>ACCUEIL!D7</f>
        <v>0</v>
      </c>
      <c r="D7" s="500"/>
      <c r="E7" s="500"/>
      <c r="F7" s="500"/>
      <c r="G7" s="500"/>
      <c r="H7" s="500"/>
      <c r="I7" s="500"/>
      <c r="J7" s="500"/>
      <c r="K7" s="500"/>
      <c r="L7" s="501"/>
      <c r="M7" s="263"/>
      <c r="N7" s="259" t="s">
        <v>120</v>
      </c>
      <c r="O7" s="260"/>
      <c r="P7" s="260"/>
      <c r="Q7" s="260"/>
      <c r="R7" s="264"/>
      <c r="S7" s="481">
        <v>3</v>
      </c>
      <c r="T7" s="482"/>
      <c r="U7" s="361">
        <v>25</v>
      </c>
      <c r="V7" s="363">
        <f t="shared" si="0"/>
        <v>0</v>
      </c>
      <c r="W7" s="363">
        <f t="shared" si="1"/>
        <v>0</v>
      </c>
    </row>
    <row r="8" spans="1:29" s="265" customFormat="1" ht="15" customHeight="1">
      <c r="A8" s="262"/>
      <c r="B8" s="237"/>
      <c r="C8" s="266"/>
      <c r="D8" s="266"/>
      <c r="E8" s="266"/>
      <c r="F8" s="266"/>
      <c r="G8" s="266"/>
      <c r="H8" s="263"/>
      <c r="I8" s="263"/>
      <c r="J8" s="263"/>
      <c r="K8" s="263"/>
      <c r="L8" s="263"/>
      <c r="M8" s="263"/>
      <c r="N8" s="259" t="s">
        <v>125</v>
      </c>
      <c r="O8" s="260"/>
      <c r="P8" s="260"/>
      <c r="Q8" s="260"/>
      <c r="R8" s="264"/>
      <c r="S8" s="481">
        <v>4</v>
      </c>
      <c r="T8" s="482"/>
      <c r="U8" s="361">
        <v>15</v>
      </c>
      <c r="V8" s="363">
        <f t="shared" si="0"/>
        <v>0</v>
      </c>
      <c r="W8" s="363">
        <f t="shared" si="1"/>
        <v>0</v>
      </c>
    </row>
    <row r="9" spans="1:29" s="271" customFormat="1" ht="15" customHeight="1">
      <c r="A9" s="238" t="s">
        <v>28</v>
      </c>
      <c r="B9" s="238"/>
      <c r="C9" s="238"/>
      <c r="D9" s="238"/>
      <c r="E9" s="238"/>
      <c r="F9" s="238"/>
      <c r="G9" s="238"/>
      <c r="H9" s="267"/>
      <c r="I9" s="268"/>
      <c r="J9" s="269"/>
      <c r="K9" s="269"/>
      <c r="L9" s="269"/>
      <c r="M9" s="269"/>
      <c r="N9" s="259" t="s">
        <v>122</v>
      </c>
      <c r="O9" s="260"/>
      <c r="P9" s="260"/>
      <c r="Q9" s="260"/>
      <c r="R9" s="270"/>
      <c r="S9" s="481">
        <v>5</v>
      </c>
      <c r="T9" s="482"/>
      <c r="U9" s="361">
        <v>25</v>
      </c>
      <c r="V9" s="363">
        <f t="shared" si="0"/>
        <v>0</v>
      </c>
      <c r="W9" s="363">
        <f t="shared" si="1"/>
        <v>0</v>
      </c>
    </row>
    <row r="10" spans="1:29" s="271" customFormat="1" ht="15" customHeight="1">
      <c r="A10" s="238"/>
      <c r="B10" s="238"/>
      <c r="C10" s="238"/>
      <c r="D10" s="238"/>
      <c r="E10" s="238"/>
      <c r="F10" s="238"/>
      <c r="G10" s="238"/>
      <c r="H10" s="267"/>
      <c r="I10" s="268"/>
      <c r="J10" s="269"/>
      <c r="K10" s="269"/>
      <c r="L10" s="269"/>
      <c r="M10" s="269"/>
      <c r="N10" s="259" t="s">
        <v>123</v>
      </c>
      <c r="O10" s="260"/>
      <c r="P10" s="260"/>
      <c r="Q10" s="260"/>
      <c r="R10" s="270"/>
      <c r="S10" s="481">
        <v>6</v>
      </c>
      <c r="T10" s="482"/>
      <c r="U10" s="361">
        <v>23</v>
      </c>
      <c r="V10" s="363">
        <f t="shared" si="0"/>
        <v>0</v>
      </c>
      <c r="W10" s="363">
        <f t="shared" si="1"/>
        <v>0</v>
      </c>
    </row>
    <row r="11" spans="1:29" s="271" customFormat="1" ht="15" customHeight="1">
      <c r="A11" s="238"/>
      <c r="B11" s="238"/>
      <c r="C11" s="238"/>
      <c r="D11" s="238"/>
      <c r="E11" s="238"/>
      <c r="F11" s="238"/>
      <c r="G11" s="238"/>
      <c r="H11" s="267"/>
      <c r="I11" s="268"/>
      <c r="J11" s="269"/>
      <c r="K11" s="269"/>
      <c r="L11" s="269"/>
      <c r="M11" s="269"/>
      <c r="N11" s="272" t="s">
        <v>124</v>
      </c>
      <c r="O11" s="273"/>
      <c r="P11" s="273"/>
      <c r="Q11" s="274"/>
      <c r="R11" s="275"/>
      <c r="S11" s="479">
        <v>7</v>
      </c>
      <c r="T11" s="480"/>
      <c r="U11" s="362">
        <v>20</v>
      </c>
      <c r="V11" s="363">
        <f t="shared" si="0"/>
        <v>0</v>
      </c>
      <c r="W11" s="363">
        <f t="shared" si="1"/>
        <v>0</v>
      </c>
    </row>
    <row r="12" spans="1:29" s="271" customFormat="1" ht="12" customHeight="1" thickBot="1">
      <c r="A12" s="238"/>
      <c r="B12" s="238"/>
      <c r="C12" s="238"/>
      <c r="D12" s="238"/>
      <c r="E12" s="238"/>
      <c r="F12" s="238"/>
      <c r="G12" s="238"/>
      <c r="H12" s="267"/>
      <c r="I12" s="268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76"/>
    </row>
    <row r="13" spans="1:29" s="265" customFormat="1" ht="19.5" customHeight="1">
      <c r="A13" s="277"/>
      <c r="B13" s="523" t="s">
        <v>85</v>
      </c>
      <c r="C13" s="525" t="s">
        <v>3</v>
      </c>
      <c r="D13" s="525"/>
      <c r="E13" s="525"/>
      <c r="F13" s="525"/>
      <c r="G13" s="525"/>
      <c r="H13" s="525"/>
      <c r="I13" s="525"/>
      <c r="J13" s="525"/>
      <c r="K13" s="525"/>
      <c r="L13" s="525"/>
      <c r="M13" s="525"/>
      <c r="N13" s="525"/>
      <c r="O13" s="526"/>
      <c r="P13" s="526"/>
      <c r="Q13" s="526"/>
      <c r="R13" s="525"/>
      <c r="S13" s="525"/>
      <c r="T13" s="525"/>
      <c r="U13" s="527"/>
      <c r="V13" s="502" t="s">
        <v>74</v>
      </c>
      <c r="W13" s="503"/>
      <c r="X13" s="507" t="s">
        <v>77</v>
      </c>
      <c r="Y13" s="248"/>
      <c r="Z13" s="502" t="s">
        <v>75</v>
      </c>
      <c r="AA13" s="503"/>
      <c r="AB13" s="506" t="s">
        <v>76</v>
      </c>
    </row>
    <row r="14" spans="1:29" s="228" customFormat="1" ht="33" customHeight="1" thickBot="1">
      <c r="A14" s="278"/>
      <c r="B14" s="524"/>
      <c r="C14" s="528" t="s">
        <v>4</v>
      </c>
      <c r="D14" s="528"/>
      <c r="E14" s="528"/>
      <c r="F14" s="528"/>
      <c r="G14" s="528"/>
      <c r="H14" s="529"/>
      <c r="I14" s="496" t="s">
        <v>5</v>
      </c>
      <c r="J14" s="497"/>
      <c r="K14" s="531"/>
      <c r="L14" s="496" t="s">
        <v>128</v>
      </c>
      <c r="M14" s="497"/>
      <c r="N14" s="497"/>
      <c r="O14" s="496" t="s">
        <v>129</v>
      </c>
      <c r="P14" s="497"/>
      <c r="Q14" s="497"/>
      <c r="R14" s="514" t="s">
        <v>66</v>
      </c>
      <c r="S14" s="516" t="s">
        <v>79</v>
      </c>
      <c r="T14" s="518" t="s">
        <v>67</v>
      </c>
      <c r="U14" s="498" t="s">
        <v>80</v>
      </c>
      <c r="V14" s="504"/>
      <c r="W14" s="505"/>
      <c r="X14" s="507"/>
      <c r="Y14" s="249"/>
      <c r="Z14" s="504"/>
      <c r="AA14" s="505"/>
      <c r="AB14" s="507"/>
    </row>
    <row r="15" spans="1:29" ht="81" customHeight="1" thickBot="1">
      <c r="A15" s="279" t="s">
        <v>1</v>
      </c>
      <c r="B15" s="495" t="s">
        <v>6</v>
      </c>
      <c r="C15" s="242" t="s">
        <v>102</v>
      </c>
      <c r="D15" s="243" t="s">
        <v>18</v>
      </c>
      <c r="E15" s="243" t="s">
        <v>19</v>
      </c>
      <c r="F15" s="243" t="s">
        <v>22</v>
      </c>
      <c r="G15" s="242" t="s">
        <v>101</v>
      </c>
      <c r="H15" s="530"/>
      <c r="I15" s="244" t="s">
        <v>23</v>
      </c>
      <c r="J15" s="244" t="s">
        <v>24</v>
      </c>
      <c r="K15" s="244" t="s">
        <v>25</v>
      </c>
      <c r="L15" s="245" t="s">
        <v>30</v>
      </c>
      <c r="M15" s="245" t="s">
        <v>31</v>
      </c>
      <c r="N15" s="246" t="s">
        <v>32</v>
      </c>
      <c r="O15" s="245" t="s">
        <v>30</v>
      </c>
      <c r="P15" s="245" t="s">
        <v>31</v>
      </c>
      <c r="Q15" s="247" t="s">
        <v>32</v>
      </c>
      <c r="R15" s="515"/>
      <c r="S15" s="517"/>
      <c r="T15" s="519"/>
      <c r="U15" s="499"/>
      <c r="V15" s="250" t="s">
        <v>39</v>
      </c>
      <c r="W15" s="356" t="s">
        <v>7</v>
      </c>
      <c r="X15" s="508"/>
      <c r="Z15" s="250" t="s">
        <v>39</v>
      </c>
      <c r="AA15" s="356" t="s">
        <v>7</v>
      </c>
      <c r="AB15" s="508"/>
    </row>
    <row r="16" spans="1:29" ht="15" customHeight="1">
      <c r="A16" s="280"/>
      <c r="B16" s="495"/>
      <c r="C16" s="281">
        <v>15</v>
      </c>
      <c r="D16" s="281">
        <v>22</v>
      </c>
      <c r="E16" s="281">
        <v>25</v>
      </c>
      <c r="F16" s="281">
        <v>20</v>
      </c>
      <c r="G16" s="282">
        <v>20</v>
      </c>
      <c r="H16" s="283"/>
      <c r="I16" s="281">
        <v>4</v>
      </c>
      <c r="J16" s="281">
        <v>4</v>
      </c>
      <c r="K16" s="281">
        <v>4</v>
      </c>
      <c r="L16" s="284">
        <v>8</v>
      </c>
      <c r="M16" s="284">
        <v>8</v>
      </c>
      <c r="N16" s="285">
        <v>8</v>
      </c>
      <c r="O16" s="284">
        <v>5</v>
      </c>
      <c r="P16" s="284">
        <v>5</v>
      </c>
      <c r="Q16" s="284">
        <v>5</v>
      </c>
      <c r="R16" s="520"/>
      <c r="S16" s="521"/>
      <c r="T16" s="521"/>
      <c r="U16" s="521"/>
      <c r="V16" s="521"/>
      <c r="W16" s="521"/>
      <c r="X16" s="522"/>
      <c r="Z16" s="286"/>
    </row>
    <row r="17" spans="1:28" s="292" customFormat="1" ht="18" customHeight="1">
      <c r="A17" s="376">
        <v>1</v>
      </c>
      <c r="B17" s="380">
        <f>ACCUEIL!C49</f>
        <v>0</v>
      </c>
      <c r="C17" s="378"/>
      <c r="D17" s="349"/>
      <c r="E17" s="349"/>
      <c r="F17" s="349"/>
      <c r="G17" s="349"/>
      <c r="H17" s="287"/>
      <c r="I17" s="349"/>
      <c r="J17" s="349"/>
      <c r="K17" s="349"/>
      <c r="L17" s="349"/>
      <c r="M17" s="349"/>
      <c r="N17" s="349"/>
      <c r="O17" s="349"/>
      <c r="P17" s="349"/>
      <c r="Q17" s="349"/>
      <c r="R17" s="288">
        <f>$C$16*C17+$D$16*D17+$E$16*E17+$F$16*F17+$G$16*G17+$I$16*I17+$J$16*J17+$K$16*K17</f>
        <v>0</v>
      </c>
      <c r="S17" s="288">
        <f>R17*0.8</f>
        <v>0</v>
      </c>
      <c r="T17" s="289">
        <f>$L$16*L17+$M$16*M17+$N$16*N17+$O$16*O17+$P$16*P17+$Q$16*Q17</f>
        <v>0</v>
      </c>
      <c r="U17" s="289">
        <f>T17*0.8</f>
        <v>0</v>
      </c>
      <c r="V17" s="351"/>
      <c r="W17" s="352" t="str">
        <f>IFERROR(LOOKUP(V17,$S$5:$S$11,$U$5:$U$11),"")</f>
        <v/>
      </c>
      <c r="X17" s="290" t="str">
        <f>IFERROR(SUM(S17+U17+W17),"")</f>
        <v/>
      </c>
      <c r="Y17" s="291"/>
      <c r="Z17" s="351"/>
      <c r="AA17" s="290" t="str">
        <f>IFERROR(LOOKUP(Z17,$S$5:$S$11,$U$5:$U$11),"")</f>
        <v/>
      </c>
      <c r="AB17" s="290" t="str">
        <f>IFERROR(SUM(S17+U17+AA17),"")</f>
        <v/>
      </c>
    </row>
    <row r="18" spans="1:28" s="292" customFormat="1" ht="18" customHeight="1">
      <c r="A18" s="377">
        <f>A17+1</f>
        <v>2</v>
      </c>
      <c r="B18" s="380">
        <f>ACCUEIL!C50</f>
        <v>0</v>
      </c>
      <c r="C18" s="379"/>
      <c r="D18" s="350"/>
      <c r="E18" s="350"/>
      <c r="F18" s="350"/>
      <c r="G18" s="350"/>
      <c r="H18" s="293"/>
      <c r="I18" s="350"/>
      <c r="J18" s="350"/>
      <c r="K18" s="350"/>
      <c r="L18" s="350"/>
      <c r="M18" s="350"/>
      <c r="N18" s="350"/>
      <c r="O18" s="350"/>
      <c r="P18" s="350"/>
      <c r="Q18" s="350"/>
      <c r="R18" s="294">
        <f t="shared" ref="R18:R36" si="2">$C$16*C18+$D$16*D18+$E$16*E18+$F$16*F18+$G$16*G18+$I$16*I18+$J$16*J18+$K$16*K18</f>
        <v>0</v>
      </c>
      <c r="S18" s="294">
        <f t="shared" ref="S18:S36" si="3">R18*0.8</f>
        <v>0</v>
      </c>
      <c r="T18" s="295">
        <f t="shared" ref="T18:T36" si="4">$L$16*L18+$M$16*M18+$N$16*N18+$O$16*O18+$P$16*P18+$Q$16*Q18</f>
        <v>0</v>
      </c>
      <c r="U18" s="295">
        <f t="shared" ref="U18:U36" si="5">T18*0.8</f>
        <v>0</v>
      </c>
      <c r="V18" s="350"/>
      <c r="W18" s="353" t="str">
        <f t="shared" ref="W18" si="6">IFERROR(LOOKUP(V18,$S$5:$S$11,$U$5:$U$11),"")</f>
        <v/>
      </c>
      <c r="X18" s="296" t="str">
        <f>IFERROR(SUM(S18+U18+W18),"")</f>
        <v/>
      </c>
      <c r="Y18" s="297"/>
      <c r="Z18" s="350"/>
      <c r="AA18" s="296" t="str">
        <f t="shared" ref="AA18" si="7">IFERROR(LOOKUP(Z18,$S$5:$S$11,$U$5:$U$11),"")</f>
        <v/>
      </c>
      <c r="AB18" s="296" t="str">
        <f t="shared" ref="AB18" si="8">IFERROR(SUM(S18+U18+AA18),"")</f>
        <v/>
      </c>
    </row>
    <row r="19" spans="1:28" s="292" customFormat="1" ht="18" customHeight="1">
      <c r="A19" s="377">
        <f t="shared" ref="A19:A31" si="9">A18+1</f>
        <v>3</v>
      </c>
      <c r="B19" s="380">
        <f>ACCUEIL!C51</f>
        <v>0</v>
      </c>
      <c r="C19" s="379"/>
      <c r="D19" s="350"/>
      <c r="E19" s="350"/>
      <c r="F19" s="350"/>
      <c r="G19" s="350"/>
      <c r="H19" s="293"/>
      <c r="I19" s="350"/>
      <c r="J19" s="350"/>
      <c r="K19" s="350"/>
      <c r="L19" s="350"/>
      <c r="M19" s="350"/>
      <c r="N19" s="350"/>
      <c r="O19" s="350"/>
      <c r="P19" s="350"/>
      <c r="Q19" s="350"/>
      <c r="R19" s="294">
        <f t="shared" si="2"/>
        <v>0</v>
      </c>
      <c r="S19" s="294">
        <f t="shared" si="3"/>
        <v>0</v>
      </c>
      <c r="T19" s="295">
        <f>$L$16*L19+$M$16*M19+$N$16*N19+$O$16*O19+$P$16*P19+$Q$16*Q19</f>
        <v>0</v>
      </c>
      <c r="U19" s="295">
        <f t="shared" si="5"/>
        <v>0</v>
      </c>
      <c r="V19" s="350"/>
      <c r="W19" s="353" t="str">
        <f t="shared" ref="W19:W36" si="10">IFERROR(LOOKUP(V19,$S$5:$S$11,$U$5:$U$11),"")</f>
        <v/>
      </c>
      <c r="X19" s="296" t="str">
        <f t="shared" ref="X19:X36" si="11">IFERROR(SUM(S19+U19+W19),"")</f>
        <v/>
      </c>
      <c r="Y19" s="297"/>
      <c r="Z19" s="350"/>
      <c r="AA19" s="296" t="str">
        <f t="shared" ref="AA19:AA36" si="12">IFERROR(LOOKUP(Z19,$S$5:$S$11,$U$5:$U$11),"")</f>
        <v/>
      </c>
      <c r="AB19" s="296" t="str">
        <f t="shared" ref="AB19:AB36" si="13">IFERROR(SUM(S19+U19+AA19),"")</f>
        <v/>
      </c>
    </row>
    <row r="20" spans="1:28" s="292" customFormat="1" ht="18" customHeight="1">
      <c r="A20" s="377">
        <f t="shared" si="9"/>
        <v>4</v>
      </c>
      <c r="B20" s="380">
        <f>ACCUEIL!C52</f>
        <v>0</v>
      </c>
      <c r="C20" s="379"/>
      <c r="D20" s="350"/>
      <c r="E20" s="350"/>
      <c r="F20" s="350"/>
      <c r="G20" s="350"/>
      <c r="H20" s="293"/>
      <c r="I20" s="350"/>
      <c r="J20" s="350"/>
      <c r="K20" s="350"/>
      <c r="L20" s="350"/>
      <c r="M20" s="350"/>
      <c r="N20" s="350"/>
      <c r="O20" s="350"/>
      <c r="P20" s="350"/>
      <c r="Q20" s="350"/>
      <c r="R20" s="294">
        <f t="shared" si="2"/>
        <v>0</v>
      </c>
      <c r="S20" s="294">
        <f t="shared" si="3"/>
        <v>0</v>
      </c>
      <c r="T20" s="295">
        <f t="shared" si="4"/>
        <v>0</v>
      </c>
      <c r="U20" s="295">
        <f t="shared" si="5"/>
        <v>0</v>
      </c>
      <c r="V20" s="350"/>
      <c r="W20" s="353" t="str">
        <f t="shared" si="10"/>
        <v/>
      </c>
      <c r="X20" s="296" t="str">
        <f t="shared" si="11"/>
        <v/>
      </c>
      <c r="Y20" s="297"/>
      <c r="Z20" s="350"/>
      <c r="AA20" s="296" t="str">
        <f t="shared" si="12"/>
        <v/>
      </c>
      <c r="AB20" s="296" t="str">
        <f t="shared" si="13"/>
        <v/>
      </c>
    </row>
    <row r="21" spans="1:28" s="292" customFormat="1" ht="18" customHeight="1">
      <c r="A21" s="377">
        <f t="shared" si="9"/>
        <v>5</v>
      </c>
      <c r="B21" s="380">
        <f>ACCUEIL!C53</f>
        <v>0</v>
      </c>
      <c r="C21" s="379"/>
      <c r="D21" s="350"/>
      <c r="E21" s="350"/>
      <c r="F21" s="350"/>
      <c r="G21" s="350"/>
      <c r="H21" s="293"/>
      <c r="I21" s="350"/>
      <c r="J21" s="350"/>
      <c r="K21" s="350"/>
      <c r="L21" s="350"/>
      <c r="M21" s="350"/>
      <c r="N21" s="350"/>
      <c r="O21" s="350"/>
      <c r="P21" s="350"/>
      <c r="Q21" s="350"/>
      <c r="R21" s="294">
        <f t="shared" si="2"/>
        <v>0</v>
      </c>
      <c r="S21" s="294">
        <f t="shared" si="3"/>
        <v>0</v>
      </c>
      <c r="T21" s="295">
        <f t="shared" si="4"/>
        <v>0</v>
      </c>
      <c r="U21" s="295">
        <f t="shared" si="5"/>
        <v>0</v>
      </c>
      <c r="V21" s="350"/>
      <c r="W21" s="353" t="str">
        <f t="shared" si="10"/>
        <v/>
      </c>
      <c r="X21" s="296" t="str">
        <f t="shared" si="11"/>
        <v/>
      </c>
      <c r="Y21" s="297"/>
      <c r="Z21" s="350"/>
      <c r="AA21" s="296" t="str">
        <f t="shared" si="12"/>
        <v/>
      </c>
      <c r="AB21" s="296" t="str">
        <f t="shared" si="13"/>
        <v/>
      </c>
    </row>
    <row r="22" spans="1:28" s="292" customFormat="1" ht="18" customHeight="1">
      <c r="A22" s="377">
        <f t="shared" si="9"/>
        <v>6</v>
      </c>
      <c r="B22" s="380">
        <f>ACCUEIL!C54</f>
        <v>0</v>
      </c>
      <c r="C22" s="379"/>
      <c r="D22" s="350"/>
      <c r="E22" s="350"/>
      <c r="F22" s="350"/>
      <c r="G22" s="350"/>
      <c r="H22" s="293"/>
      <c r="I22" s="350"/>
      <c r="J22" s="350"/>
      <c r="K22" s="350"/>
      <c r="L22" s="350"/>
      <c r="M22" s="350"/>
      <c r="N22" s="350"/>
      <c r="O22" s="350"/>
      <c r="P22" s="350"/>
      <c r="Q22" s="350"/>
      <c r="R22" s="294">
        <f t="shared" si="2"/>
        <v>0</v>
      </c>
      <c r="S22" s="294">
        <f t="shared" si="3"/>
        <v>0</v>
      </c>
      <c r="T22" s="295">
        <f t="shared" si="4"/>
        <v>0</v>
      </c>
      <c r="U22" s="295">
        <f t="shared" si="5"/>
        <v>0</v>
      </c>
      <c r="V22" s="350"/>
      <c r="W22" s="353" t="str">
        <f t="shared" si="10"/>
        <v/>
      </c>
      <c r="X22" s="296" t="str">
        <f t="shared" si="11"/>
        <v/>
      </c>
      <c r="Y22" s="297"/>
      <c r="Z22" s="350"/>
      <c r="AA22" s="296" t="str">
        <f t="shared" si="12"/>
        <v/>
      </c>
      <c r="AB22" s="296" t="str">
        <f t="shared" si="13"/>
        <v/>
      </c>
    </row>
    <row r="23" spans="1:28" s="292" customFormat="1" ht="18" customHeight="1">
      <c r="A23" s="377">
        <f t="shared" si="9"/>
        <v>7</v>
      </c>
      <c r="B23" s="380">
        <f>ACCUEIL!C55</f>
        <v>0</v>
      </c>
      <c r="C23" s="379"/>
      <c r="D23" s="350"/>
      <c r="E23" s="350"/>
      <c r="F23" s="350"/>
      <c r="G23" s="350"/>
      <c r="H23" s="293"/>
      <c r="I23" s="350"/>
      <c r="J23" s="350"/>
      <c r="K23" s="350"/>
      <c r="L23" s="350"/>
      <c r="M23" s="350"/>
      <c r="N23" s="350"/>
      <c r="O23" s="350"/>
      <c r="P23" s="350"/>
      <c r="Q23" s="350"/>
      <c r="R23" s="294">
        <f t="shared" si="2"/>
        <v>0</v>
      </c>
      <c r="S23" s="294">
        <f t="shared" si="3"/>
        <v>0</v>
      </c>
      <c r="T23" s="295">
        <f t="shared" si="4"/>
        <v>0</v>
      </c>
      <c r="U23" s="295">
        <f t="shared" si="5"/>
        <v>0</v>
      </c>
      <c r="V23" s="350"/>
      <c r="W23" s="353" t="str">
        <f t="shared" si="10"/>
        <v/>
      </c>
      <c r="X23" s="296" t="str">
        <f t="shared" si="11"/>
        <v/>
      </c>
      <c r="Y23" s="297"/>
      <c r="Z23" s="350"/>
      <c r="AA23" s="296" t="str">
        <f t="shared" si="12"/>
        <v/>
      </c>
      <c r="AB23" s="296" t="str">
        <f t="shared" si="13"/>
        <v/>
      </c>
    </row>
    <row r="24" spans="1:28" s="292" customFormat="1" ht="18" customHeight="1">
      <c r="A24" s="377">
        <f t="shared" si="9"/>
        <v>8</v>
      </c>
      <c r="B24" s="380">
        <f>ACCUEIL!C56</f>
        <v>0</v>
      </c>
      <c r="C24" s="379"/>
      <c r="D24" s="350"/>
      <c r="E24" s="350"/>
      <c r="F24" s="350"/>
      <c r="G24" s="350"/>
      <c r="H24" s="293"/>
      <c r="I24" s="350"/>
      <c r="J24" s="350"/>
      <c r="K24" s="350"/>
      <c r="L24" s="350"/>
      <c r="M24" s="350"/>
      <c r="N24" s="350"/>
      <c r="O24" s="350"/>
      <c r="P24" s="350"/>
      <c r="Q24" s="350"/>
      <c r="R24" s="294">
        <f t="shared" si="2"/>
        <v>0</v>
      </c>
      <c r="S24" s="294">
        <f t="shared" si="3"/>
        <v>0</v>
      </c>
      <c r="T24" s="295">
        <f t="shared" si="4"/>
        <v>0</v>
      </c>
      <c r="U24" s="295">
        <f t="shared" si="5"/>
        <v>0</v>
      </c>
      <c r="V24" s="350"/>
      <c r="W24" s="353" t="str">
        <f t="shared" si="10"/>
        <v/>
      </c>
      <c r="X24" s="296" t="str">
        <f t="shared" si="11"/>
        <v/>
      </c>
      <c r="Y24" s="297"/>
      <c r="Z24" s="350"/>
      <c r="AA24" s="296" t="str">
        <f t="shared" si="12"/>
        <v/>
      </c>
      <c r="AB24" s="296" t="str">
        <f t="shared" si="13"/>
        <v/>
      </c>
    </row>
    <row r="25" spans="1:28" s="292" customFormat="1" ht="18" customHeight="1">
      <c r="A25" s="377">
        <f t="shared" si="9"/>
        <v>9</v>
      </c>
      <c r="B25" s="380">
        <f>ACCUEIL!C57</f>
        <v>0</v>
      </c>
      <c r="C25" s="379"/>
      <c r="D25" s="350"/>
      <c r="E25" s="350"/>
      <c r="F25" s="350"/>
      <c r="G25" s="350"/>
      <c r="H25" s="293"/>
      <c r="I25" s="350"/>
      <c r="J25" s="350"/>
      <c r="K25" s="350"/>
      <c r="L25" s="350"/>
      <c r="M25" s="350"/>
      <c r="N25" s="350"/>
      <c r="O25" s="350"/>
      <c r="P25" s="350"/>
      <c r="Q25" s="350"/>
      <c r="R25" s="294">
        <f t="shared" si="2"/>
        <v>0</v>
      </c>
      <c r="S25" s="294">
        <f t="shared" si="3"/>
        <v>0</v>
      </c>
      <c r="T25" s="295">
        <f t="shared" si="4"/>
        <v>0</v>
      </c>
      <c r="U25" s="295">
        <f t="shared" si="5"/>
        <v>0</v>
      </c>
      <c r="V25" s="350"/>
      <c r="W25" s="353" t="str">
        <f t="shared" si="10"/>
        <v/>
      </c>
      <c r="X25" s="296" t="str">
        <f t="shared" si="11"/>
        <v/>
      </c>
      <c r="Y25" s="297"/>
      <c r="Z25" s="350"/>
      <c r="AA25" s="296" t="str">
        <f t="shared" si="12"/>
        <v/>
      </c>
      <c r="AB25" s="296" t="str">
        <f t="shared" si="13"/>
        <v/>
      </c>
    </row>
    <row r="26" spans="1:28" s="292" customFormat="1" ht="18" customHeight="1">
      <c r="A26" s="377">
        <f t="shared" si="9"/>
        <v>10</v>
      </c>
      <c r="B26" s="380">
        <f>ACCUEIL!C58</f>
        <v>0</v>
      </c>
      <c r="C26" s="379"/>
      <c r="D26" s="350"/>
      <c r="E26" s="350"/>
      <c r="F26" s="350"/>
      <c r="G26" s="350"/>
      <c r="H26" s="293"/>
      <c r="I26" s="350"/>
      <c r="J26" s="350"/>
      <c r="K26" s="350"/>
      <c r="L26" s="350"/>
      <c r="M26" s="350"/>
      <c r="N26" s="350"/>
      <c r="O26" s="350"/>
      <c r="P26" s="350"/>
      <c r="Q26" s="350"/>
      <c r="R26" s="294">
        <f t="shared" si="2"/>
        <v>0</v>
      </c>
      <c r="S26" s="294">
        <f t="shared" si="3"/>
        <v>0</v>
      </c>
      <c r="T26" s="295">
        <f t="shared" si="4"/>
        <v>0</v>
      </c>
      <c r="U26" s="295">
        <f t="shared" si="5"/>
        <v>0</v>
      </c>
      <c r="V26" s="350"/>
      <c r="W26" s="353" t="str">
        <f t="shared" si="10"/>
        <v/>
      </c>
      <c r="X26" s="296" t="str">
        <f t="shared" si="11"/>
        <v/>
      </c>
      <c r="Y26" s="297"/>
      <c r="Z26" s="350"/>
      <c r="AA26" s="296" t="str">
        <f t="shared" si="12"/>
        <v/>
      </c>
      <c r="AB26" s="296" t="str">
        <f t="shared" si="13"/>
        <v/>
      </c>
    </row>
    <row r="27" spans="1:28" s="292" customFormat="1" ht="18" customHeight="1">
      <c r="A27" s="377">
        <f t="shared" si="9"/>
        <v>11</v>
      </c>
      <c r="B27" s="380">
        <f>ACCUEIL!C59</f>
        <v>0</v>
      </c>
      <c r="C27" s="379"/>
      <c r="D27" s="350"/>
      <c r="E27" s="350"/>
      <c r="F27" s="350"/>
      <c r="G27" s="350"/>
      <c r="H27" s="293"/>
      <c r="I27" s="350"/>
      <c r="J27" s="350"/>
      <c r="K27" s="350"/>
      <c r="L27" s="350"/>
      <c r="M27" s="350"/>
      <c r="N27" s="350"/>
      <c r="O27" s="350"/>
      <c r="P27" s="350"/>
      <c r="Q27" s="350"/>
      <c r="R27" s="294">
        <f t="shared" si="2"/>
        <v>0</v>
      </c>
      <c r="S27" s="294">
        <f t="shared" si="3"/>
        <v>0</v>
      </c>
      <c r="T27" s="295">
        <f t="shared" si="4"/>
        <v>0</v>
      </c>
      <c r="U27" s="295">
        <f t="shared" si="5"/>
        <v>0</v>
      </c>
      <c r="V27" s="350"/>
      <c r="W27" s="353" t="str">
        <f t="shared" si="10"/>
        <v/>
      </c>
      <c r="X27" s="296" t="str">
        <f t="shared" si="11"/>
        <v/>
      </c>
      <c r="Y27" s="297"/>
      <c r="Z27" s="350"/>
      <c r="AA27" s="296" t="str">
        <f t="shared" si="12"/>
        <v/>
      </c>
      <c r="AB27" s="296" t="str">
        <f t="shared" si="13"/>
        <v/>
      </c>
    </row>
    <row r="28" spans="1:28" s="292" customFormat="1" ht="18" customHeight="1">
      <c r="A28" s="377">
        <f t="shared" si="9"/>
        <v>12</v>
      </c>
      <c r="B28" s="380">
        <f>ACCUEIL!C60</f>
        <v>0</v>
      </c>
      <c r="C28" s="379"/>
      <c r="D28" s="350"/>
      <c r="E28" s="350"/>
      <c r="F28" s="350"/>
      <c r="G28" s="350"/>
      <c r="H28" s="293"/>
      <c r="I28" s="350"/>
      <c r="J28" s="350"/>
      <c r="K28" s="350"/>
      <c r="L28" s="350"/>
      <c r="M28" s="350"/>
      <c r="N28" s="350"/>
      <c r="O28" s="350"/>
      <c r="P28" s="350"/>
      <c r="Q28" s="350"/>
      <c r="R28" s="294">
        <f t="shared" si="2"/>
        <v>0</v>
      </c>
      <c r="S28" s="294">
        <f t="shared" si="3"/>
        <v>0</v>
      </c>
      <c r="T28" s="295">
        <f t="shared" si="4"/>
        <v>0</v>
      </c>
      <c r="U28" s="295">
        <f t="shared" si="5"/>
        <v>0</v>
      </c>
      <c r="V28" s="350"/>
      <c r="W28" s="353" t="str">
        <f t="shared" si="10"/>
        <v/>
      </c>
      <c r="X28" s="296" t="str">
        <f t="shared" si="11"/>
        <v/>
      </c>
      <c r="Y28" s="297"/>
      <c r="Z28" s="350"/>
      <c r="AA28" s="296" t="str">
        <f t="shared" si="12"/>
        <v/>
      </c>
      <c r="AB28" s="296" t="str">
        <f t="shared" si="13"/>
        <v/>
      </c>
    </row>
    <row r="29" spans="1:28" s="292" customFormat="1" ht="18" customHeight="1">
      <c r="A29" s="377">
        <f t="shared" si="9"/>
        <v>13</v>
      </c>
      <c r="B29" s="380">
        <f>ACCUEIL!C61</f>
        <v>0</v>
      </c>
      <c r="C29" s="379"/>
      <c r="D29" s="350"/>
      <c r="E29" s="350"/>
      <c r="F29" s="350"/>
      <c r="G29" s="350"/>
      <c r="H29" s="293"/>
      <c r="I29" s="350"/>
      <c r="J29" s="350"/>
      <c r="K29" s="350"/>
      <c r="L29" s="350"/>
      <c r="M29" s="350"/>
      <c r="N29" s="350"/>
      <c r="O29" s="350"/>
      <c r="P29" s="350"/>
      <c r="Q29" s="350"/>
      <c r="R29" s="294">
        <f t="shared" si="2"/>
        <v>0</v>
      </c>
      <c r="S29" s="294">
        <f t="shared" si="3"/>
        <v>0</v>
      </c>
      <c r="T29" s="295">
        <f t="shared" si="4"/>
        <v>0</v>
      </c>
      <c r="U29" s="295">
        <f t="shared" si="5"/>
        <v>0</v>
      </c>
      <c r="V29" s="350"/>
      <c r="W29" s="353" t="str">
        <f t="shared" si="10"/>
        <v/>
      </c>
      <c r="X29" s="296" t="str">
        <f t="shared" si="11"/>
        <v/>
      </c>
      <c r="Y29" s="297"/>
      <c r="Z29" s="350"/>
      <c r="AA29" s="296" t="str">
        <f t="shared" si="12"/>
        <v/>
      </c>
      <c r="AB29" s="296" t="str">
        <f t="shared" si="13"/>
        <v/>
      </c>
    </row>
    <row r="30" spans="1:28" s="292" customFormat="1" ht="18" customHeight="1">
      <c r="A30" s="377">
        <f t="shared" si="9"/>
        <v>14</v>
      </c>
      <c r="B30" s="380">
        <f>ACCUEIL!C62</f>
        <v>0</v>
      </c>
      <c r="C30" s="379"/>
      <c r="D30" s="350"/>
      <c r="E30" s="350"/>
      <c r="F30" s="350"/>
      <c r="G30" s="350"/>
      <c r="H30" s="293"/>
      <c r="I30" s="350"/>
      <c r="J30" s="350"/>
      <c r="K30" s="350"/>
      <c r="L30" s="350"/>
      <c r="M30" s="350"/>
      <c r="N30" s="350"/>
      <c r="O30" s="350"/>
      <c r="P30" s="350"/>
      <c r="Q30" s="350"/>
      <c r="R30" s="294">
        <f t="shared" si="2"/>
        <v>0</v>
      </c>
      <c r="S30" s="294">
        <f t="shared" si="3"/>
        <v>0</v>
      </c>
      <c r="T30" s="295">
        <f t="shared" si="4"/>
        <v>0</v>
      </c>
      <c r="U30" s="295">
        <f t="shared" si="5"/>
        <v>0</v>
      </c>
      <c r="V30" s="350"/>
      <c r="W30" s="353" t="str">
        <f t="shared" si="10"/>
        <v/>
      </c>
      <c r="X30" s="296" t="str">
        <f t="shared" si="11"/>
        <v/>
      </c>
      <c r="Y30" s="297"/>
      <c r="Z30" s="350"/>
      <c r="AA30" s="296" t="str">
        <f t="shared" si="12"/>
        <v/>
      </c>
      <c r="AB30" s="296" t="str">
        <f t="shared" si="13"/>
        <v/>
      </c>
    </row>
    <row r="31" spans="1:28" s="292" customFormat="1" ht="18" customHeight="1">
      <c r="A31" s="377">
        <f t="shared" si="9"/>
        <v>15</v>
      </c>
      <c r="B31" s="380">
        <f>ACCUEIL!C63</f>
        <v>0</v>
      </c>
      <c r="C31" s="379"/>
      <c r="D31" s="350"/>
      <c r="E31" s="350"/>
      <c r="F31" s="350"/>
      <c r="G31" s="350"/>
      <c r="H31" s="293"/>
      <c r="I31" s="350"/>
      <c r="J31" s="350"/>
      <c r="K31" s="350"/>
      <c r="L31" s="350"/>
      <c r="M31" s="350"/>
      <c r="N31" s="350"/>
      <c r="O31" s="350"/>
      <c r="P31" s="350"/>
      <c r="Q31" s="350"/>
      <c r="R31" s="294">
        <f t="shared" si="2"/>
        <v>0</v>
      </c>
      <c r="S31" s="294">
        <f t="shared" si="3"/>
        <v>0</v>
      </c>
      <c r="T31" s="295">
        <f t="shared" si="4"/>
        <v>0</v>
      </c>
      <c r="U31" s="295">
        <f t="shared" si="5"/>
        <v>0</v>
      </c>
      <c r="V31" s="350"/>
      <c r="W31" s="353" t="str">
        <f t="shared" si="10"/>
        <v/>
      </c>
      <c r="X31" s="296" t="str">
        <f t="shared" si="11"/>
        <v/>
      </c>
      <c r="Y31" s="297"/>
      <c r="Z31" s="350"/>
      <c r="AA31" s="296" t="str">
        <f t="shared" si="12"/>
        <v/>
      </c>
      <c r="AB31" s="296" t="str">
        <f t="shared" si="13"/>
        <v/>
      </c>
    </row>
    <row r="32" spans="1:28" s="292" customFormat="1" ht="18" customHeight="1">
      <c r="A32" s="377">
        <v>16</v>
      </c>
      <c r="B32" s="380">
        <f>ACCUEIL!C64</f>
        <v>0</v>
      </c>
      <c r="C32" s="379"/>
      <c r="D32" s="350"/>
      <c r="E32" s="350"/>
      <c r="F32" s="350"/>
      <c r="G32" s="350"/>
      <c r="H32" s="293"/>
      <c r="I32" s="350"/>
      <c r="J32" s="350"/>
      <c r="K32" s="350"/>
      <c r="L32" s="350"/>
      <c r="M32" s="350"/>
      <c r="N32" s="350"/>
      <c r="O32" s="350"/>
      <c r="P32" s="350"/>
      <c r="Q32" s="350"/>
      <c r="R32" s="294">
        <f t="shared" si="2"/>
        <v>0</v>
      </c>
      <c r="S32" s="294">
        <f t="shared" si="3"/>
        <v>0</v>
      </c>
      <c r="T32" s="295">
        <f t="shared" si="4"/>
        <v>0</v>
      </c>
      <c r="U32" s="295">
        <f t="shared" si="5"/>
        <v>0</v>
      </c>
      <c r="V32" s="350"/>
      <c r="W32" s="353" t="str">
        <f t="shared" si="10"/>
        <v/>
      </c>
      <c r="X32" s="296" t="str">
        <f t="shared" si="11"/>
        <v/>
      </c>
      <c r="Y32" s="297"/>
      <c r="Z32" s="350"/>
      <c r="AA32" s="296" t="str">
        <f t="shared" si="12"/>
        <v/>
      </c>
      <c r="AB32" s="296" t="str">
        <f t="shared" si="13"/>
        <v/>
      </c>
    </row>
    <row r="33" spans="1:28" s="292" customFormat="1" ht="18" customHeight="1">
      <c r="A33" s="377">
        <v>17</v>
      </c>
      <c r="B33" s="380">
        <f>ACCUEIL!C65</f>
        <v>0</v>
      </c>
      <c r="C33" s="379"/>
      <c r="D33" s="350"/>
      <c r="E33" s="350"/>
      <c r="F33" s="350"/>
      <c r="G33" s="350"/>
      <c r="H33" s="293"/>
      <c r="I33" s="350"/>
      <c r="J33" s="350"/>
      <c r="K33" s="350"/>
      <c r="L33" s="350"/>
      <c r="M33" s="350"/>
      <c r="N33" s="350"/>
      <c r="O33" s="350"/>
      <c r="P33" s="350"/>
      <c r="Q33" s="350"/>
      <c r="R33" s="294">
        <f t="shared" si="2"/>
        <v>0</v>
      </c>
      <c r="S33" s="294">
        <f t="shared" si="3"/>
        <v>0</v>
      </c>
      <c r="T33" s="295">
        <f t="shared" si="4"/>
        <v>0</v>
      </c>
      <c r="U33" s="295">
        <f t="shared" si="5"/>
        <v>0</v>
      </c>
      <c r="V33" s="350"/>
      <c r="W33" s="353" t="str">
        <f t="shared" si="10"/>
        <v/>
      </c>
      <c r="X33" s="296" t="str">
        <f t="shared" si="11"/>
        <v/>
      </c>
      <c r="Y33" s="297"/>
      <c r="Z33" s="350"/>
      <c r="AA33" s="296" t="str">
        <f t="shared" si="12"/>
        <v/>
      </c>
      <c r="AB33" s="296" t="str">
        <f t="shared" si="13"/>
        <v/>
      </c>
    </row>
    <row r="34" spans="1:28" s="292" customFormat="1" ht="18" customHeight="1">
      <c r="A34" s="377">
        <v>18</v>
      </c>
      <c r="B34" s="380">
        <f>ACCUEIL!C66</f>
        <v>0</v>
      </c>
      <c r="C34" s="379"/>
      <c r="D34" s="350"/>
      <c r="E34" s="350"/>
      <c r="F34" s="350"/>
      <c r="G34" s="350"/>
      <c r="H34" s="293"/>
      <c r="I34" s="350"/>
      <c r="J34" s="350"/>
      <c r="K34" s="350"/>
      <c r="L34" s="350"/>
      <c r="M34" s="350"/>
      <c r="N34" s="350"/>
      <c r="O34" s="350"/>
      <c r="P34" s="350"/>
      <c r="Q34" s="350"/>
      <c r="R34" s="294">
        <f t="shared" si="2"/>
        <v>0</v>
      </c>
      <c r="S34" s="294">
        <f t="shared" si="3"/>
        <v>0</v>
      </c>
      <c r="T34" s="295">
        <f t="shared" si="4"/>
        <v>0</v>
      </c>
      <c r="U34" s="295">
        <f t="shared" si="5"/>
        <v>0</v>
      </c>
      <c r="V34" s="350"/>
      <c r="W34" s="353" t="str">
        <f t="shared" si="10"/>
        <v/>
      </c>
      <c r="X34" s="296" t="str">
        <f t="shared" si="11"/>
        <v/>
      </c>
      <c r="Y34" s="297"/>
      <c r="Z34" s="350"/>
      <c r="AA34" s="296" t="str">
        <f t="shared" si="12"/>
        <v/>
      </c>
      <c r="AB34" s="296" t="str">
        <f t="shared" si="13"/>
        <v/>
      </c>
    </row>
    <row r="35" spans="1:28" s="292" customFormat="1" ht="18" customHeight="1">
      <c r="A35" s="377">
        <v>19</v>
      </c>
      <c r="B35" s="380">
        <f>ACCUEIL!C67</f>
        <v>0</v>
      </c>
      <c r="C35" s="379"/>
      <c r="D35" s="350"/>
      <c r="E35" s="350"/>
      <c r="F35" s="350"/>
      <c r="G35" s="350"/>
      <c r="H35" s="293"/>
      <c r="I35" s="350"/>
      <c r="J35" s="350"/>
      <c r="K35" s="350"/>
      <c r="L35" s="350"/>
      <c r="M35" s="350"/>
      <c r="N35" s="350"/>
      <c r="O35" s="350"/>
      <c r="P35" s="350"/>
      <c r="Q35" s="350"/>
      <c r="R35" s="294">
        <f t="shared" si="2"/>
        <v>0</v>
      </c>
      <c r="S35" s="294">
        <f t="shared" si="3"/>
        <v>0</v>
      </c>
      <c r="T35" s="295">
        <f t="shared" si="4"/>
        <v>0</v>
      </c>
      <c r="U35" s="295">
        <f t="shared" si="5"/>
        <v>0</v>
      </c>
      <c r="V35" s="350"/>
      <c r="W35" s="353" t="str">
        <f t="shared" si="10"/>
        <v/>
      </c>
      <c r="X35" s="296" t="str">
        <f t="shared" si="11"/>
        <v/>
      </c>
      <c r="Y35" s="297"/>
      <c r="Z35" s="350"/>
      <c r="AA35" s="296" t="str">
        <f t="shared" si="12"/>
        <v/>
      </c>
      <c r="AB35" s="296" t="str">
        <f t="shared" si="13"/>
        <v/>
      </c>
    </row>
    <row r="36" spans="1:28" s="292" customFormat="1" ht="18" customHeight="1">
      <c r="A36" s="377">
        <v>20</v>
      </c>
      <c r="B36" s="380">
        <f>ACCUEIL!C68</f>
        <v>0</v>
      </c>
      <c r="C36" s="379"/>
      <c r="D36" s="350"/>
      <c r="E36" s="350"/>
      <c r="F36" s="350"/>
      <c r="G36" s="350"/>
      <c r="H36" s="293"/>
      <c r="I36" s="350"/>
      <c r="J36" s="350"/>
      <c r="K36" s="350"/>
      <c r="L36" s="350"/>
      <c r="M36" s="350"/>
      <c r="N36" s="350"/>
      <c r="O36" s="350"/>
      <c r="P36" s="350"/>
      <c r="Q36" s="350"/>
      <c r="R36" s="294">
        <f t="shared" si="2"/>
        <v>0</v>
      </c>
      <c r="S36" s="294">
        <f t="shared" si="3"/>
        <v>0</v>
      </c>
      <c r="T36" s="295">
        <f t="shared" si="4"/>
        <v>0</v>
      </c>
      <c r="U36" s="295">
        <f t="shared" si="5"/>
        <v>0</v>
      </c>
      <c r="V36" s="350"/>
      <c r="W36" s="353" t="str">
        <f t="shared" si="10"/>
        <v/>
      </c>
      <c r="X36" s="296" t="str">
        <f t="shared" si="11"/>
        <v/>
      </c>
      <c r="Y36" s="297"/>
      <c r="Z36" s="350"/>
      <c r="AA36" s="296" t="str">
        <f t="shared" si="12"/>
        <v/>
      </c>
      <c r="AB36" s="296" t="str">
        <f t="shared" si="13"/>
        <v/>
      </c>
    </row>
    <row r="37" spans="1:28" s="303" customFormat="1" ht="24.75" customHeight="1">
      <c r="A37" s="512" t="s">
        <v>58</v>
      </c>
      <c r="B37" s="513"/>
      <c r="C37" s="381">
        <f>COUNTIF(C17:C36,1)</f>
        <v>0</v>
      </c>
      <c r="D37" s="381">
        <f t="shared" ref="D37:G37" si="14">COUNTIF(D17:D36,1)</f>
        <v>0</v>
      </c>
      <c r="E37" s="381">
        <f t="shared" si="14"/>
        <v>0</v>
      </c>
      <c r="F37" s="381">
        <f t="shared" si="14"/>
        <v>0</v>
      </c>
      <c r="G37" s="381">
        <f t="shared" si="14"/>
        <v>0</v>
      </c>
      <c r="H37" s="298"/>
      <c r="I37" s="381">
        <f>COUNTIF(I17:I36,1)</f>
        <v>0</v>
      </c>
      <c r="J37" s="381">
        <f t="shared" ref="J37:Q37" si="15">COUNTIF(J17:J36,1)</f>
        <v>0</v>
      </c>
      <c r="K37" s="381">
        <f t="shared" si="15"/>
        <v>0</v>
      </c>
      <c r="L37" s="381">
        <f t="shared" si="15"/>
        <v>0</v>
      </c>
      <c r="M37" s="381">
        <f t="shared" si="15"/>
        <v>0</v>
      </c>
      <c r="N37" s="381">
        <f t="shared" si="15"/>
        <v>0</v>
      </c>
      <c r="O37" s="381">
        <f t="shared" si="15"/>
        <v>0</v>
      </c>
      <c r="P37" s="381">
        <f t="shared" si="15"/>
        <v>0</v>
      </c>
      <c r="Q37" s="381">
        <f t="shared" si="15"/>
        <v>0</v>
      </c>
      <c r="R37" s="299">
        <f>SUM(R17:R36)</f>
        <v>0</v>
      </c>
      <c r="S37" s="299">
        <f>SUM(S17:S36)</f>
        <v>0</v>
      </c>
      <c r="T37" s="300">
        <f>SUM(T17:T36)</f>
        <v>0</v>
      </c>
      <c r="U37" s="300">
        <f>SUM(U17:U36)</f>
        <v>0</v>
      </c>
      <c r="V37" s="301"/>
      <c r="W37" s="354">
        <f>SUM(W17:W36)</f>
        <v>0</v>
      </c>
      <c r="X37" s="302">
        <f>SUM(X17:X36)</f>
        <v>0</v>
      </c>
      <c r="Z37" s="304"/>
      <c r="AA37" s="355">
        <f>SUM(AA17:AA36)</f>
        <v>0</v>
      </c>
      <c r="AB37" s="305">
        <f>SUM(AB17:AB36)</f>
        <v>0</v>
      </c>
    </row>
    <row r="38" spans="1:28" s="303" customFormat="1" ht="13.5" customHeight="1" thickBot="1">
      <c r="A38" s="239"/>
      <c r="B38" s="239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7"/>
      <c r="S38" s="307"/>
      <c r="T38" s="307"/>
      <c r="U38" s="307"/>
      <c r="V38" s="306"/>
      <c r="W38" s="308"/>
      <c r="X38" s="309"/>
      <c r="Y38" s="310"/>
      <c r="Z38" s="306"/>
      <c r="AA38" s="308"/>
      <c r="AB38" s="309"/>
    </row>
    <row r="39" spans="1:28" ht="20.25" customHeight="1">
      <c r="A39" s="311"/>
      <c r="B39" s="240" t="s">
        <v>126</v>
      </c>
      <c r="C39" s="312"/>
      <c r="D39" s="313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4"/>
      <c r="S39" s="314"/>
      <c r="T39" s="314"/>
      <c r="U39" s="314"/>
      <c r="V39" s="313"/>
      <c r="W39" s="313"/>
      <c r="X39" s="315"/>
    </row>
    <row r="40" spans="1:28">
      <c r="B40" s="509" t="s">
        <v>29</v>
      </c>
      <c r="C40" s="510"/>
      <c r="D40" s="510"/>
      <c r="E40" s="510"/>
      <c r="F40" s="510"/>
      <c r="G40" s="510"/>
      <c r="H40" s="510"/>
      <c r="I40" s="510"/>
      <c r="J40" s="510"/>
      <c r="K40" s="510"/>
      <c r="L40" s="510"/>
      <c r="M40" s="510"/>
      <c r="N40" s="510"/>
      <c r="O40" s="510"/>
      <c r="P40" s="510"/>
      <c r="Q40" s="510"/>
      <c r="R40" s="510"/>
      <c r="S40" s="510"/>
      <c r="T40" s="510"/>
      <c r="U40" s="510"/>
      <c r="V40" s="510"/>
      <c r="W40" s="510"/>
      <c r="X40" s="511"/>
    </row>
    <row r="41" spans="1:28">
      <c r="B41" s="509" t="s">
        <v>20</v>
      </c>
      <c r="C41" s="510"/>
      <c r="D41" s="510"/>
      <c r="E41" s="510"/>
      <c r="F41" s="510"/>
      <c r="G41" s="510"/>
      <c r="H41" s="510"/>
      <c r="I41" s="510"/>
      <c r="J41" s="510"/>
      <c r="K41" s="510"/>
      <c r="L41" s="510"/>
      <c r="M41" s="510"/>
      <c r="N41" s="510"/>
      <c r="O41" s="510"/>
      <c r="P41" s="510"/>
      <c r="Q41" s="510"/>
      <c r="R41" s="510"/>
      <c r="S41" s="510"/>
      <c r="T41" s="510"/>
      <c r="U41" s="510"/>
      <c r="V41" s="510"/>
      <c r="W41" s="510"/>
      <c r="X41" s="511"/>
    </row>
    <row r="42" spans="1:28" ht="15.75" thickBot="1">
      <c r="B42" s="241" t="s">
        <v>127</v>
      </c>
      <c r="C42" s="316"/>
      <c r="D42" s="316"/>
      <c r="E42" s="316"/>
      <c r="F42" s="316"/>
      <c r="G42" s="316"/>
      <c r="H42" s="316"/>
      <c r="I42" s="316"/>
      <c r="J42" s="316"/>
      <c r="K42" s="316"/>
      <c r="L42" s="316"/>
      <c r="M42" s="316"/>
      <c r="N42" s="316"/>
      <c r="O42" s="316"/>
      <c r="P42" s="316"/>
      <c r="Q42" s="316"/>
      <c r="R42" s="317"/>
      <c r="S42" s="317"/>
      <c r="T42" s="317"/>
      <c r="U42" s="317"/>
      <c r="V42" s="316"/>
      <c r="W42" s="316"/>
      <c r="X42" s="318"/>
    </row>
  </sheetData>
  <sheetProtection sheet="1" objects="1" scenarios="1" formatCells="0"/>
  <mergeCells count="34">
    <mergeCell ref="Z13:AA14"/>
    <mergeCell ref="AB13:AB15"/>
    <mergeCell ref="X13:X15"/>
    <mergeCell ref="B41:X41"/>
    <mergeCell ref="A37:B37"/>
    <mergeCell ref="R14:R15"/>
    <mergeCell ref="S14:S15"/>
    <mergeCell ref="T14:T15"/>
    <mergeCell ref="R16:X16"/>
    <mergeCell ref="B40:X40"/>
    <mergeCell ref="B13:B14"/>
    <mergeCell ref="C13:U13"/>
    <mergeCell ref="V13:W14"/>
    <mergeCell ref="C14:G14"/>
    <mergeCell ref="H14:H15"/>
    <mergeCell ref="I14:K14"/>
    <mergeCell ref="B15:B16"/>
    <mergeCell ref="L14:N14"/>
    <mergeCell ref="O14:Q14"/>
    <mergeCell ref="U14:U15"/>
    <mergeCell ref="C6:L6"/>
    <mergeCell ref="C7:L7"/>
    <mergeCell ref="C4:G4"/>
    <mergeCell ref="C5:L5"/>
    <mergeCell ref="AC1:AC3"/>
    <mergeCell ref="S11:T11"/>
    <mergeCell ref="S9:T9"/>
    <mergeCell ref="S10:T10"/>
    <mergeCell ref="S4:T4"/>
    <mergeCell ref="S5:T5"/>
    <mergeCell ref="S6:T6"/>
    <mergeCell ref="S7:T7"/>
    <mergeCell ref="S8:T8"/>
    <mergeCell ref="W1:AB3"/>
  </mergeCells>
  <pageMargins left="0.31496062992125984" right="0.31496062992125984" top="0.35433070866141736" bottom="0.35433070866141736" header="0.31496062992125984" footer="0.31496062992125984"/>
  <pageSetup paperSize="9" scale="77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showZeros="0" showRuler="0" workbookViewId="0">
      <selection activeCell="F1" sqref="F1:J3"/>
    </sheetView>
  </sheetViews>
  <sheetFormatPr baseColWidth="10" defaultRowHeight="15"/>
  <cols>
    <col min="1" max="1" width="4" style="1" customWidth="1"/>
    <col min="2" max="2" width="25.85546875" customWidth="1"/>
    <col min="3" max="3" width="4" customWidth="1"/>
    <col min="4" max="4" width="10.140625" style="5" customWidth="1"/>
    <col min="5" max="6" width="10.140625" customWidth="1"/>
    <col min="7" max="7" width="11.140625" customWidth="1"/>
    <col min="8" max="8" width="4.42578125" customWidth="1"/>
    <col min="9" max="9" width="10" customWidth="1"/>
    <col min="10" max="10" width="12.5703125" customWidth="1"/>
  </cols>
  <sheetData>
    <row r="1" spans="1:10" ht="25.5" customHeight="1" thickTop="1">
      <c r="A1" s="104">
        <v>7</v>
      </c>
      <c r="B1" s="105"/>
      <c r="C1" s="105"/>
      <c r="D1" s="105"/>
      <c r="E1" s="105"/>
      <c r="F1" s="532" t="s">
        <v>115</v>
      </c>
      <c r="G1" s="533"/>
      <c r="H1" s="533"/>
      <c r="I1" s="533"/>
      <c r="J1" s="534"/>
    </row>
    <row r="2" spans="1:10" ht="9" customHeight="1">
      <c r="A2" s="14"/>
      <c r="B2" s="14"/>
      <c r="C2" s="14"/>
      <c r="D2" s="14"/>
      <c r="E2" s="14"/>
      <c r="F2" s="535"/>
      <c r="G2" s="536"/>
      <c r="H2" s="536"/>
      <c r="I2" s="536"/>
      <c r="J2" s="537"/>
    </row>
    <row r="3" spans="1:10" ht="21" customHeight="1" thickBot="1">
      <c r="A3" s="174"/>
      <c r="B3" s="174"/>
      <c r="C3" s="174"/>
      <c r="D3" s="174"/>
      <c r="E3" s="174"/>
      <c r="F3" s="538"/>
      <c r="G3" s="539"/>
      <c r="H3" s="539"/>
      <c r="I3" s="539"/>
      <c r="J3" s="540"/>
    </row>
    <row r="4" spans="1:10" ht="10.5" customHeight="1" thickTop="1" thickBot="1">
      <c r="A4" s="15"/>
      <c r="B4" s="15"/>
      <c r="C4" s="15"/>
      <c r="D4" s="15"/>
      <c r="E4" s="15"/>
      <c r="F4" s="16"/>
      <c r="G4" s="15"/>
      <c r="H4" s="15"/>
    </row>
    <row r="5" spans="1:10" ht="17.25" customHeight="1">
      <c r="B5" s="364" t="s">
        <v>0</v>
      </c>
      <c r="C5" s="564">
        <f>IFERROR(ACCUEIL!D4,"")</f>
        <v>0</v>
      </c>
      <c r="D5" s="564"/>
      <c r="E5" s="564"/>
      <c r="F5" s="564"/>
      <c r="G5" s="367" t="s">
        <v>137</v>
      </c>
      <c r="H5" s="397">
        <f>ACCUEIL!O4</f>
        <v>0</v>
      </c>
    </row>
    <row r="6" spans="1:10" ht="16.5" customHeight="1">
      <c r="B6" s="365" t="s">
        <v>61</v>
      </c>
      <c r="C6" s="565">
        <f>IFERROR(ACCUEIL!D5,"")</f>
        <v>0</v>
      </c>
      <c r="D6" s="565"/>
      <c r="E6" s="565"/>
      <c r="F6" s="565"/>
      <c r="G6" s="565"/>
      <c r="H6" s="566"/>
    </row>
    <row r="7" spans="1:10" ht="15" customHeight="1">
      <c r="A7" s="13"/>
      <c r="B7" s="365" t="s">
        <v>63</v>
      </c>
      <c r="C7" s="565">
        <f>IFERROR(ACCUEIL!D6,"")</f>
        <v>0</v>
      </c>
      <c r="D7" s="565"/>
      <c r="E7" s="565"/>
      <c r="F7" s="565"/>
      <c r="G7" s="565"/>
      <c r="H7" s="566"/>
    </row>
    <row r="8" spans="1:10" ht="15" customHeight="1" thickBot="1">
      <c r="B8" s="366" t="s">
        <v>62</v>
      </c>
      <c r="C8" s="567">
        <f>IFERROR(ACCUEIL!D7,"")</f>
        <v>0</v>
      </c>
      <c r="D8" s="567"/>
      <c r="E8" s="567"/>
      <c r="F8" s="567"/>
      <c r="G8" s="567"/>
      <c r="H8" s="568"/>
    </row>
    <row r="9" spans="1:10" ht="15.75" customHeight="1">
      <c r="E9" s="556"/>
      <c r="F9" s="556"/>
      <c r="G9" s="556"/>
      <c r="H9" s="53"/>
      <c r="I9" s="550" t="s">
        <v>70</v>
      </c>
      <c r="J9" s="551"/>
    </row>
    <row r="10" spans="1:10" ht="57" customHeight="1">
      <c r="A10" s="156"/>
      <c r="B10" s="157" t="s">
        <v>87</v>
      </c>
      <c r="C10" s="204" t="s">
        <v>118</v>
      </c>
      <c r="D10" s="158" t="s">
        <v>10</v>
      </c>
      <c r="E10" s="159" t="s">
        <v>11</v>
      </c>
      <c r="F10" s="159" t="s">
        <v>71</v>
      </c>
      <c r="G10" s="196" t="s">
        <v>59</v>
      </c>
      <c r="H10" s="54"/>
      <c r="I10" s="159" t="s">
        <v>82</v>
      </c>
      <c r="J10" s="196" t="s">
        <v>59</v>
      </c>
    </row>
    <row r="11" spans="1:10" s="7" customFormat="1" ht="18.75" customHeight="1">
      <c r="A11" s="562" t="s">
        <v>64</v>
      </c>
      <c r="B11" s="382">
        <f>ACCUEIL!C11</f>
        <v>0</v>
      </c>
      <c r="C11" s="387">
        <f>ACCUEIL!D11</f>
        <v>0</v>
      </c>
      <c r="D11" s="384">
        <f>LOOKUP(B11,HÉBERGEMENT!B14,HÉBERGEMENT!H14)</f>
        <v>0</v>
      </c>
      <c r="E11" s="188">
        <f>LOOKUP(B11,RESTAURATION!B15,RESTAURATION!K15)</f>
        <v>0</v>
      </c>
      <c r="F11" s="189" t="str">
        <f>LOOKUP(B11,'TOURISME '!B11,'TOURISME '!D11)</f>
        <v/>
      </c>
      <c r="G11" s="164">
        <f>SUM(D11:F11)</f>
        <v>0</v>
      </c>
      <c r="H11" s="165"/>
      <c r="I11" s="166" t="str">
        <f>LOOKUP(B11,'TOURISME '!B11,'TOURISME '!F11)</f>
        <v/>
      </c>
      <c r="J11" s="167">
        <f>SUM(D11,E11,I11)</f>
        <v>0</v>
      </c>
    </row>
    <row r="12" spans="1:10" s="7" customFormat="1" ht="18.75" customHeight="1">
      <c r="A12" s="563"/>
      <c r="B12" s="383">
        <f>ACCUEIL!C12</f>
        <v>0</v>
      </c>
      <c r="C12" s="388">
        <f>ACCUEIL!D12</f>
        <v>0</v>
      </c>
      <c r="D12" s="385">
        <f>LOOKUP(B12,HÉBERGEMENT!B15,HÉBERGEMENT!H15)</f>
        <v>0</v>
      </c>
      <c r="E12" s="190">
        <f>LOOKUP(B12,RESTAURATION!B16,RESTAURATION!K16)</f>
        <v>0</v>
      </c>
      <c r="F12" s="191" t="str">
        <f>LOOKUP(B12,'TOURISME '!B12,'TOURISME '!D12)</f>
        <v/>
      </c>
      <c r="G12" s="168">
        <f>SUM(D12:F12)</f>
        <v>0</v>
      </c>
      <c r="H12" s="169"/>
      <c r="I12" s="170" t="str">
        <f>LOOKUP(B12,'TOURISME '!B12,'TOURISME '!F12)</f>
        <v/>
      </c>
      <c r="J12" s="171">
        <f t="shared" ref="J12:J68" si="0">SUM(D12,E12,I12)</f>
        <v>0</v>
      </c>
    </row>
    <row r="13" spans="1:10" s="7" customFormat="1" ht="18.75" customHeight="1">
      <c r="A13" s="563"/>
      <c r="B13" s="383">
        <f>ACCUEIL!C13</f>
        <v>0</v>
      </c>
      <c r="C13" s="388">
        <f>ACCUEIL!D13</f>
        <v>0</v>
      </c>
      <c r="D13" s="385">
        <f>LOOKUP(B13,HÉBERGEMENT!B16,HÉBERGEMENT!H16)</f>
        <v>0</v>
      </c>
      <c r="E13" s="190">
        <f>LOOKUP(B13,RESTAURATION!B17,RESTAURATION!K17)</f>
        <v>0</v>
      </c>
      <c r="F13" s="191" t="str">
        <f>LOOKUP(B13,'TOURISME '!B13,'TOURISME '!D13)</f>
        <v/>
      </c>
      <c r="G13" s="168">
        <f t="shared" ref="G13:G68" si="1">SUM(D13:F13)</f>
        <v>0</v>
      </c>
      <c r="H13" s="169"/>
      <c r="I13" s="170" t="str">
        <f>LOOKUP(B13,'TOURISME '!B13,'TOURISME '!F13)</f>
        <v/>
      </c>
      <c r="J13" s="171">
        <f t="shared" si="0"/>
        <v>0</v>
      </c>
    </row>
    <row r="14" spans="1:10" s="7" customFormat="1" ht="18.75" customHeight="1">
      <c r="A14" s="563"/>
      <c r="B14" s="383">
        <f>ACCUEIL!C14</f>
        <v>0</v>
      </c>
      <c r="C14" s="388">
        <f>ACCUEIL!D14</f>
        <v>0</v>
      </c>
      <c r="D14" s="385">
        <f>LOOKUP(B14,HÉBERGEMENT!B17,HÉBERGEMENT!H17)</f>
        <v>0</v>
      </c>
      <c r="E14" s="190">
        <f>LOOKUP(B14,RESTAURATION!B18,RESTAURATION!K18)</f>
        <v>0</v>
      </c>
      <c r="F14" s="191" t="str">
        <f>LOOKUP(B14,'TOURISME '!B14,'TOURISME '!D14)</f>
        <v/>
      </c>
      <c r="G14" s="168">
        <f t="shared" si="1"/>
        <v>0</v>
      </c>
      <c r="H14" s="169"/>
      <c r="I14" s="170" t="str">
        <f>LOOKUP(B14,'TOURISME '!B14,'TOURISME '!F14)</f>
        <v/>
      </c>
      <c r="J14" s="171">
        <f t="shared" si="0"/>
        <v>0</v>
      </c>
    </row>
    <row r="15" spans="1:10" s="7" customFormat="1" ht="18.75" customHeight="1">
      <c r="A15" s="563"/>
      <c r="B15" s="383">
        <f>ACCUEIL!C15</f>
        <v>0</v>
      </c>
      <c r="C15" s="388">
        <f>ACCUEIL!D15</f>
        <v>0</v>
      </c>
      <c r="D15" s="385">
        <f>LOOKUP(B15,HÉBERGEMENT!B18,HÉBERGEMENT!H18)</f>
        <v>0</v>
      </c>
      <c r="E15" s="190">
        <f>LOOKUP(B15,RESTAURATION!B19,RESTAURATION!K19)</f>
        <v>0</v>
      </c>
      <c r="F15" s="191" t="str">
        <f>LOOKUP(B15,'TOURISME '!B15,'TOURISME '!D15)</f>
        <v/>
      </c>
      <c r="G15" s="168">
        <f t="shared" si="1"/>
        <v>0</v>
      </c>
      <c r="H15" s="169"/>
      <c r="I15" s="170" t="str">
        <f>LOOKUP(B15,'TOURISME '!B15,'TOURISME '!F15)</f>
        <v/>
      </c>
      <c r="J15" s="171">
        <f t="shared" si="0"/>
        <v>0</v>
      </c>
    </row>
    <row r="16" spans="1:10" s="7" customFormat="1" ht="18.75" customHeight="1">
      <c r="A16" s="563"/>
      <c r="B16" s="383">
        <f>ACCUEIL!C16</f>
        <v>0</v>
      </c>
      <c r="C16" s="388">
        <f>ACCUEIL!D16</f>
        <v>0</v>
      </c>
      <c r="D16" s="385">
        <f>LOOKUP(B16,HÉBERGEMENT!B19,HÉBERGEMENT!H19)</f>
        <v>0</v>
      </c>
      <c r="E16" s="190">
        <f>LOOKUP(B16,RESTAURATION!B20,RESTAURATION!K20)</f>
        <v>0</v>
      </c>
      <c r="F16" s="191" t="str">
        <f>LOOKUP(B16,'TOURISME '!B16,'TOURISME '!D16)</f>
        <v/>
      </c>
      <c r="G16" s="168">
        <f t="shared" si="1"/>
        <v>0</v>
      </c>
      <c r="H16" s="169"/>
      <c r="I16" s="170" t="str">
        <f>LOOKUP(B16,'TOURISME '!B16,'TOURISME '!F16)</f>
        <v/>
      </c>
      <c r="J16" s="171">
        <f t="shared" si="0"/>
        <v>0</v>
      </c>
    </row>
    <row r="17" spans="1:10" s="7" customFormat="1" ht="18.75" customHeight="1">
      <c r="A17" s="563"/>
      <c r="B17" s="383">
        <f>ACCUEIL!C17</f>
        <v>0</v>
      </c>
      <c r="C17" s="388">
        <f>ACCUEIL!D17</f>
        <v>0</v>
      </c>
      <c r="D17" s="385">
        <f>LOOKUP(B17,HÉBERGEMENT!B20,HÉBERGEMENT!H20)</f>
        <v>0</v>
      </c>
      <c r="E17" s="190">
        <f>LOOKUP(B17,RESTAURATION!B21,RESTAURATION!K21)</f>
        <v>0</v>
      </c>
      <c r="F17" s="191" t="str">
        <f>LOOKUP(B17,'TOURISME '!B17,'TOURISME '!D17)</f>
        <v/>
      </c>
      <c r="G17" s="168">
        <f t="shared" si="1"/>
        <v>0</v>
      </c>
      <c r="H17" s="169"/>
      <c r="I17" s="170" t="str">
        <f>LOOKUP(B17,'TOURISME '!B17,'TOURISME '!F17)</f>
        <v/>
      </c>
      <c r="J17" s="171">
        <f t="shared" si="0"/>
        <v>0</v>
      </c>
    </row>
    <row r="18" spans="1:10" s="7" customFormat="1" ht="18.75" customHeight="1">
      <c r="A18" s="563"/>
      <c r="B18" s="383">
        <f>ACCUEIL!C18</f>
        <v>0</v>
      </c>
      <c r="C18" s="388">
        <f>ACCUEIL!D18</f>
        <v>0</v>
      </c>
      <c r="D18" s="385">
        <f>LOOKUP(B18,HÉBERGEMENT!B21,HÉBERGEMENT!H21)</f>
        <v>0</v>
      </c>
      <c r="E18" s="190">
        <f>LOOKUP(B18,RESTAURATION!B22,RESTAURATION!K22)</f>
        <v>0</v>
      </c>
      <c r="F18" s="191" t="str">
        <f>LOOKUP(B18,'TOURISME '!B18,'TOURISME '!D18)</f>
        <v/>
      </c>
      <c r="G18" s="168">
        <f t="shared" si="1"/>
        <v>0</v>
      </c>
      <c r="H18" s="169"/>
      <c r="I18" s="170" t="str">
        <f>LOOKUP(B18,'TOURISME '!B18,'TOURISME '!F18)</f>
        <v/>
      </c>
      <c r="J18" s="171">
        <f t="shared" si="0"/>
        <v>0</v>
      </c>
    </row>
    <row r="19" spans="1:10" s="7" customFormat="1" ht="18.75" customHeight="1">
      <c r="A19" s="563"/>
      <c r="B19" s="383">
        <f>ACCUEIL!C19</f>
        <v>0</v>
      </c>
      <c r="C19" s="388">
        <f>ACCUEIL!D19</f>
        <v>0</v>
      </c>
      <c r="D19" s="385">
        <f>LOOKUP(B19,HÉBERGEMENT!B22,HÉBERGEMENT!H22)</f>
        <v>0</v>
      </c>
      <c r="E19" s="190">
        <f>LOOKUP(B19,RESTAURATION!B23,RESTAURATION!K23)</f>
        <v>0</v>
      </c>
      <c r="F19" s="191" t="str">
        <f>LOOKUP(B19,'TOURISME '!B19,'TOURISME '!D19)</f>
        <v/>
      </c>
      <c r="G19" s="168">
        <f t="shared" si="1"/>
        <v>0</v>
      </c>
      <c r="H19" s="169"/>
      <c r="I19" s="170" t="str">
        <f>LOOKUP(B19,'TOURISME '!B19,'TOURISME '!F19)</f>
        <v/>
      </c>
      <c r="J19" s="171">
        <f t="shared" si="0"/>
        <v>0</v>
      </c>
    </row>
    <row r="20" spans="1:10" s="7" customFormat="1" ht="18.75" customHeight="1">
      <c r="A20" s="563"/>
      <c r="B20" s="383">
        <f>ACCUEIL!C20</f>
        <v>0</v>
      </c>
      <c r="C20" s="388">
        <f>ACCUEIL!D20</f>
        <v>0</v>
      </c>
      <c r="D20" s="385">
        <f>LOOKUP(B20,HÉBERGEMENT!B23,HÉBERGEMENT!H23)</f>
        <v>0</v>
      </c>
      <c r="E20" s="190">
        <f>LOOKUP(B20,RESTAURATION!B24,RESTAURATION!K24)</f>
        <v>0</v>
      </c>
      <c r="F20" s="191" t="str">
        <f>LOOKUP(B20,'TOURISME '!B20,'TOURISME '!D20)</f>
        <v/>
      </c>
      <c r="G20" s="168">
        <f t="shared" si="1"/>
        <v>0</v>
      </c>
      <c r="H20" s="169"/>
      <c r="I20" s="170" t="str">
        <f>LOOKUP(B20,'TOURISME '!B20,'TOURISME '!F20)</f>
        <v/>
      </c>
      <c r="J20" s="171">
        <f t="shared" si="0"/>
        <v>0</v>
      </c>
    </row>
    <row r="21" spans="1:10" s="7" customFormat="1" ht="18.75" customHeight="1">
      <c r="A21" s="563"/>
      <c r="B21" s="383">
        <f>ACCUEIL!C21</f>
        <v>0</v>
      </c>
      <c r="C21" s="388">
        <f>ACCUEIL!D21</f>
        <v>0</v>
      </c>
      <c r="D21" s="385">
        <f>LOOKUP(B21,HÉBERGEMENT!B24,HÉBERGEMENT!H24)</f>
        <v>0</v>
      </c>
      <c r="E21" s="190">
        <f>LOOKUP(B21,RESTAURATION!B25,RESTAURATION!K25)</f>
        <v>0</v>
      </c>
      <c r="F21" s="191" t="str">
        <f>LOOKUP(B21,'TOURISME '!B21,'TOURISME '!D21)</f>
        <v/>
      </c>
      <c r="G21" s="168">
        <f t="shared" si="1"/>
        <v>0</v>
      </c>
      <c r="H21" s="169"/>
      <c r="I21" s="170" t="str">
        <f>LOOKUP(B21,'TOURISME '!B21,'TOURISME '!F21)</f>
        <v/>
      </c>
      <c r="J21" s="171">
        <f t="shared" si="0"/>
        <v>0</v>
      </c>
    </row>
    <row r="22" spans="1:10" s="7" customFormat="1" ht="18.75" customHeight="1">
      <c r="A22" s="563"/>
      <c r="B22" s="383">
        <f>ACCUEIL!C22</f>
        <v>0</v>
      </c>
      <c r="C22" s="388">
        <f>ACCUEIL!D22</f>
        <v>0</v>
      </c>
      <c r="D22" s="385">
        <f>LOOKUP(B22,HÉBERGEMENT!B25,HÉBERGEMENT!H25)</f>
        <v>0</v>
      </c>
      <c r="E22" s="190">
        <f>LOOKUP(B22,RESTAURATION!B26,RESTAURATION!K26)</f>
        <v>0</v>
      </c>
      <c r="F22" s="191" t="str">
        <f>LOOKUP(B22,'TOURISME '!B22,'TOURISME '!D22)</f>
        <v/>
      </c>
      <c r="G22" s="168">
        <f t="shared" si="1"/>
        <v>0</v>
      </c>
      <c r="H22" s="169"/>
      <c r="I22" s="170" t="str">
        <f>LOOKUP(B22,'TOURISME '!B22,'TOURISME '!F22)</f>
        <v/>
      </c>
      <c r="J22" s="171">
        <f t="shared" si="0"/>
        <v>0</v>
      </c>
    </row>
    <row r="23" spans="1:10" s="7" customFormat="1" ht="18.75" customHeight="1">
      <c r="A23" s="563"/>
      <c r="B23" s="383">
        <f>ACCUEIL!C23</f>
        <v>0</v>
      </c>
      <c r="C23" s="388">
        <f>ACCUEIL!D23</f>
        <v>0</v>
      </c>
      <c r="D23" s="385">
        <f>LOOKUP(B23,HÉBERGEMENT!B26,HÉBERGEMENT!H26)</f>
        <v>0</v>
      </c>
      <c r="E23" s="190">
        <f>LOOKUP(B23,RESTAURATION!B27,RESTAURATION!K27)</f>
        <v>0</v>
      </c>
      <c r="F23" s="191" t="str">
        <f>LOOKUP(B23,'TOURISME '!B23,'TOURISME '!D23)</f>
        <v/>
      </c>
      <c r="G23" s="168">
        <f t="shared" si="1"/>
        <v>0</v>
      </c>
      <c r="H23" s="169"/>
      <c r="I23" s="170" t="str">
        <f>LOOKUP(B23,'TOURISME '!B23,'TOURISME '!F23)</f>
        <v/>
      </c>
      <c r="J23" s="171">
        <f t="shared" si="0"/>
        <v>0</v>
      </c>
    </row>
    <row r="24" spans="1:10" s="7" customFormat="1" ht="18.75" customHeight="1">
      <c r="A24" s="563"/>
      <c r="B24" s="383">
        <f>ACCUEIL!C24</f>
        <v>0</v>
      </c>
      <c r="C24" s="388">
        <f>ACCUEIL!D24</f>
        <v>0</v>
      </c>
      <c r="D24" s="385">
        <f>LOOKUP(B24,HÉBERGEMENT!B27,HÉBERGEMENT!H27)</f>
        <v>0</v>
      </c>
      <c r="E24" s="190">
        <f>LOOKUP(B24,RESTAURATION!B28,RESTAURATION!K28)</f>
        <v>0</v>
      </c>
      <c r="F24" s="191" t="str">
        <f>LOOKUP(B24,'TOURISME '!B24,'TOURISME '!D24)</f>
        <v/>
      </c>
      <c r="G24" s="168">
        <f t="shared" si="1"/>
        <v>0</v>
      </c>
      <c r="H24" s="169"/>
      <c r="I24" s="170" t="str">
        <f>LOOKUP(B24,'TOURISME '!B24,'TOURISME '!F24)</f>
        <v/>
      </c>
      <c r="J24" s="171">
        <f t="shared" si="0"/>
        <v>0</v>
      </c>
    </row>
    <row r="25" spans="1:10" s="7" customFormat="1" ht="18.75" customHeight="1">
      <c r="A25" s="563"/>
      <c r="B25" s="383">
        <f>ACCUEIL!C25</f>
        <v>0</v>
      </c>
      <c r="C25" s="388">
        <f>ACCUEIL!D25</f>
        <v>0</v>
      </c>
      <c r="D25" s="385">
        <f>LOOKUP(B25,HÉBERGEMENT!B28,HÉBERGEMENT!H28)</f>
        <v>0</v>
      </c>
      <c r="E25" s="190">
        <f>LOOKUP(B25,RESTAURATION!B29,RESTAURATION!K29)</f>
        <v>0</v>
      </c>
      <c r="F25" s="191" t="str">
        <f>LOOKUP(B25,'TOURISME '!B25,'TOURISME '!D25)</f>
        <v/>
      </c>
      <c r="G25" s="168">
        <f t="shared" si="1"/>
        <v>0</v>
      </c>
      <c r="H25" s="169"/>
      <c r="I25" s="170" t="str">
        <f>LOOKUP(B25,'TOURISME '!B25,'TOURISME '!F25)</f>
        <v/>
      </c>
      <c r="J25" s="171">
        <f t="shared" si="0"/>
        <v>0</v>
      </c>
    </row>
    <row r="26" spans="1:10" s="7" customFormat="1" ht="18.75" customHeight="1">
      <c r="A26" s="563"/>
      <c r="B26" s="383">
        <f>ACCUEIL!C26</f>
        <v>0</v>
      </c>
      <c r="C26" s="388">
        <f>ACCUEIL!D26</f>
        <v>0</v>
      </c>
      <c r="D26" s="385">
        <f>LOOKUP(B26,HÉBERGEMENT!B29,HÉBERGEMENT!H29)</f>
        <v>0</v>
      </c>
      <c r="E26" s="190">
        <f>LOOKUP(B26,RESTAURATION!B30,RESTAURATION!K30)</f>
        <v>0</v>
      </c>
      <c r="F26" s="191" t="str">
        <f>LOOKUP(B26,'TOURISME '!B26,'TOURISME '!D26)</f>
        <v/>
      </c>
      <c r="G26" s="168">
        <f t="shared" ref="G26:G28" si="2">SUM(D26:F26)</f>
        <v>0</v>
      </c>
      <c r="H26" s="169"/>
      <c r="I26" s="170" t="str">
        <f>LOOKUP(B26,'TOURISME '!B26,'TOURISME '!F26)</f>
        <v/>
      </c>
      <c r="J26" s="171">
        <f t="shared" si="0"/>
        <v>0</v>
      </c>
    </row>
    <row r="27" spans="1:10" s="7" customFormat="1" ht="18.75" customHeight="1">
      <c r="A27" s="563"/>
      <c r="B27" s="383">
        <f>ACCUEIL!C27</f>
        <v>0</v>
      </c>
      <c r="C27" s="388">
        <f>ACCUEIL!D27</f>
        <v>0</v>
      </c>
      <c r="D27" s="385">
        <f>LOOKUP(B27,HÉBERGEMENT!B30,HÉBERGEMENT!H30)</f>
        <v>0</v>
      </c>
      <c r="E27" s="190">
        <f>LOOKUP(B27,RESTAURATION!B31,RESTAURATION!K31)</f>
        <v>0</v>
      </c>
      <c r="F27" s="191" t="str">
        <f>LOOKUP(B27,'TOURISME '!B27,'TOURISME '!D27)</f>
        <v/>
      </c>
      <c r="G27" s="168">
        <f t="shared" si="2"/>
        <v>0</v>
      </c>
      <c r="H27" s="169"/>
      <c r="I27" s="170" t="str">
        <f>LOOKUP(B27,'TOURISME '!B27,'TOURISME '!F27)</f>
        <v/>
      </c>
      <c r="J27" s="171">
        <f t="shared" si="0"/>
        <v>0</v>
      </c>
    </row>
    <row r="28" spans="1:10" s="7" customFormat="1" ht="18.75" customHeight="1">
      <c r="A28" s="563"/>
      <c r="B28" s="383">
        <f>ACCUEIL!C28</f>
        <v>0</v>
      </c>
      <c r="C28" s="388">
        <f>ACCUEIL!D28</f>
        <v>0</v>
      </c>
      <c r="D28" s="385">
        <f>LOOKUP(B28,HÉBERGEMENT!B31,HÉBERGEMENT!H31)</f>
        <v>0</v>
      </c>
      <c r="E28" s="190">
        <f>LOOKUP(B28,RESTAURATION!B32,RESTAURATION!K32)</f>
        <v>0</v>
      </c>
      <c r="F28" s="191" t="str">
        <f>LOOKUP(B28,'TOURISME '!B28,'TOURISME '!D28)</f>
        <v/>
      </c>
      <c r="G28" s="168">
        <f t="shared" si="2"/>
        <v>0</v>
      </c>
      <c r="H28" s="169"/>
      <c r="I28" s="170" t="str">
        <f>LOOKUP(B28,'TOURISME '!B28,'TOURISME '!F28)</f>
        <v/>
      </c>
      <c r="J28" s="171">
        <f t="shared" si="0"/>
        <v>0</v>
      </c>
    </row>
    <row r="29" spans="1:10" s="7" customFormat="1" ht="18.75" customHeight="1">
      <c r="A29" s="563"/>
      <c r="B29" s="383">
        <f>ACCUEIL!C29</f>
        <v>0</v>
      </c>
      <c r="C29" s="388">
        <f>ACCUEIL!D29</f>
        <v>0</v>
      </c>
      <c r="D29" s="385">
        <f>LOOKUP(B29,HÉBERGEMENT!B32,HÉBERGEMENT!H32)</f>
        <v>0</v>
      </c>
      <c r="E29" s="190">
        <f>LOOKUP(B29,RESTAURATION!B33,RESTAURATION!K33)</f>
        <v>0</v>
      </c>
      <c r="F29" s="191" t="str">
        <f>LOOKUP(B29,'TOURISME '!B29,'TOURISME '!D29)</f>
        <v/>
      </c>
      <c r="G29" s="168">
        <f t="shared" ref="G29:G31" si="3">SUM(D29:F29)</f>
        <v>0</v>
      </c>
      <c r="H29" s="169"/>
      <c r="I29" s="170" t="str">
        <f>LOOKUP(B29,'TOURISME '!B29,'TOURISME '!F29)</f>
        <v/>
      </c>
      <c r="J29" s="171">
        <f t="shared" si="0"/>
        <v>0</v>
      </c>
    </row>
    <row r="30" spans="1:10" s="7" customFormat="1" ht="18.75" customHeight="1">
      <c r="A30" s="563"/>
      <c r="B30" s="383">
        <f>ACCUEIL!C30</f>
        <v>0</v>
      </c>
      <c r="C30" s="388">
        <f>ACCUEIL!D30</f>
        <v>0</v>
      </c>
      <c r="D30" s="385">
        <f>LOOKUP(B30,HÉBERGEMENT!B33,HÉBERGEMENT!H33)</f>
        <v>0</v>
      </c>
      <c r="E30" s="190">
        <f>LOOKUP(B30,RESTAURATION!B34,RESTAURATION!K34)</f>
        <v>0</v>
      </c>
      <c r="F30" s="191" t="str">
        <f>LOOKUP(B30,'TOURISME '!B30,'TOURISME '!D30)</f>
        <v/>
      </c>
      <c r="G30" s="168">
        <f t="shared" si="3"/>
        <v>0</v>
      </c>
      <c r="H30" s="169"/>
      <c r="I30" s="170" t="str">
        <f>LOOKUP(B30,'TOURISME '!B30,'TOURISME '!F30)</f>
        <v/>
      </c>
      <c r="J30" s="171">
        <f t="shared" si="0"/>
        <v>0</v>
      </c>
    </row>
    <row r="31" spans="1:10" s="7" customFormat="1" ht="18.75" customHeight="1">
      <c r="A31" s="563"/>
      <c r="B31" s="383">
        <f>ACCUEIL!C31</f>
        <v>0</v>
      </c>
      <c r="C31" s="388">
        <f>ACCUEIL!D31</f>
        <v>0</v>
      </c>
      <c r="D31" s="385">
        <f>LOOKUP(B31,HÉBERGEMENT!B34,HÉBERGEMENT!H34)</f>
        <v>0</v>
      </c>
      <c r="E31" s="190">
        <f>LOOKUP(B31,RESTAURATION!B35,RESTAURATION!K35)</f>
        <v>0</v>
      </c>
      <c r="F31" s="191" t="str">
        <f>LOOKUP(B31,'TOURISME '!B31,'TOURISME '!D31)</f>
        <v/>
      </c>
      <c r="G31" s="168">
        <f t="shared" si="3"/>
        <v>0</v>
      </c>
      <c r="H31" s="169"/>
      <c r="I31" s="170" t="str">
        <f>LOOKUP(B31,'TOURISME '!B31,'TOURISME '!F31)</f>
        <v/>
      </c>
      <c r="J31" s="171">
        <f t="shared" si="0"/>
        <v>0</v>
      </c>
    </row>
    <row r="32" spans="1:10" s="7" customFormat="1" ht="18.75" customHeight="1">
      <c r="A32" s="563"/>
      <c r="B32" s="383">
        <f>ACCUEIL!C32</f>
        <v>0</v>
      </c>
      <c r="C32" s="388">
        <f>ACCUEIL!D32</f>
        <v>0</v>
      </c>
      <c r="D32" s="385">
        <f>LOOKUP(B32,HÉBERGEMENT!B35,HÉBERGEMENT!H35)</f>
        <v>0</v>
      </c>
      <c r="E32" s="190">
        <f>LOOKUP(B32,RESTAURATION!B36,RESTAURATION!K36)</f>
        <v>0</v>
      </c>
      <c r="F32" s="191" t="str">
        <f>LOOKUP(B32,'TOURISME '!B32,'TOURISME '!D32)</f>
        <v/>
      </c>
      <c r="G32" s="168">
        <f t="shared" ref="G32:G48" si="4">SUM(D32:F32)</f>
        <v>0</v>
      </c>
      <c r="H32" s="169"/>
      <c r="I32" s="170" t="str">
        <f>LOOKUP(B32,'TOURISME '!B32,'TOURISME '!F32)</f>
        <v/>
      </c>
      <c r="J32" s="171">
        <f t="shared" si="0"/>
        <v>0</v>
      </c>
    </row>
    <row r="33" spans="1:10" s="7" customFormat="1" ht="18.75" customHeight="1">
      <c r="A33" s="563"/>
      <c r="B33" s="383">
        <f>ACCUEIL!C33</f>
        <v>0</v>
      </c>
      <c r="C33" s="388">
        <f>ACCUEIL!D33</f>
        <v>0</v>
      </c>
      <c r="D33" s="385">
        <f>LOOKUP(B33,HÉBERGEMENT!B36,HÉBERGEMENT!H36)</f>
        <v>0</v>
      </c>
      <c r="E33" s="190">
        <f>LOOKUP(B33,RESTAURATION!B37,RESTAURATION!K37)</f>
        <v>0</v>
      </c>
      <c r="F33" s="191" t="str">
        <f>LOOKUP(B33,'TOURISME '!B33,'TOURISME '!D33)</f>
        <v/>
      </c>
      <c r="G33" s="168">
        <f t="shared" si="4"/>
        <v>0</v>
      </c>
      <c r="H33" s="169"/>
      <c r="I33" s="170" t="str">
        <f>LOOKUP(B33,'TOURISME '!B33,'TOURISME '!F33)</f>
        <v/>
      </c>
      <c r="J33" s="171">
        <f t="shared" si="0"/>
        <v>0</v>
      </c>
    </row>
    <row r="34" spans="1:10" s="7" customFormat="1" ht="18.75" customHeight="1">
      <c r="A34" s="563"/>
      <c r="B34" s="383">
        <f>ACCUEIL!C34</f>
        <v>0</v>
      </c>
      <c r="C34" s="388">
        <f>ACCUEIL!D34</f>
        <v>0</v>
      </c>
      <c r="D34" s="385">
        <f>LOOKUP(B34,HÉBERGEMENT!B37,HÉBERGEMENT!H37)</f>
        <v>0</v>
      </c>
      <c r="E34" s="190">
        <f>LOOKUP(B34,RESTAURATION!B38,RESTAURATION!K38)</f>
        <v>0</v>
      </c>
      <c r="F34" s="191" t="str">
        <f>LOOKUP(B34,'TOURISME '!B34,'TOURISME '!D34)</f>
        <v/>
      </c>
      <c r="G34" s="168">
        <f t="shared" si="4"/>
        <v>0</v>
      </c>
      <c r="H34" s="169"/>
      <c r="I34" s="170" t="str">
        <f>LOOKUP(B34,'TOURISME '!B34,'TOURISME '!F34)</f>
        <v/>
      </c>
      <c r="J34" s="171">
        <f t="shared" si="0"/>
        <v>0</v>
      </c>
    </row>
    <row r="35" spans="1:10" s="7" customFormat="1" ht="18.75" customHeight="1">
      <c r="A35" s="563"/>
      <c r="B35" s="383">
        <f>ACCUEIL!C35</f>
        <v>0</v>
      </c>
      <c r="C35" s="388">
        <f>ACCUEIL!D35</f>
        <v>0</v>
      </c>
      <c r="D35" s="385">
        <f>LOOKUP(B35,HÉBERGEMENT!B38,HÉBERGEMENT!H38)</f>
        <v>0</v>
      </c>
      <c r="E35" s="190">
        <f>LOOKUP(B35,RESTAURATION!B39,RESTAURATION!K39)</f>
        <v>0</v>
      </c>
      <c r="F35" s="191" t="str">
        <f>LOOKUP(B35,'TOURISME '!B35,'TOURISME '!D35)</f>
        <v/>
      </c>
      <c r="G35" s="168">
        <f t="shared" si="4"/>
        <v>0</v>
      </c>
      <c r="H35" s="169"/>
      <c r="I35" s="170" t="str">
        <f>LOOKUP(B35,'TOURISME '!B35,'TOURISME '!F35)</f>
        <v/>
      </c>
      <c r="J35" s="171">
        <f t="shared" si="0"/>
        <v>0</v>
      </c>
    </row>
    <row r="36" spans="1:10" s="7" customFormat="1" ht="18.75" customHeight="1">
      <c r="A36" s="563"/>
      <c r="B36" s="383">
        <f>ACCUEIL!C36</f>
        <v>0</v>
      </c>
      <c r="C36" s="388">
        <f>ACCUEIL!D36</f>
        <v>0</v>
      </c>
      <c r="D36" s="385">
        <f>LOOKUP(B36,HÉBERGEMENT!B39,HÉBERGEMENT!H39)</f>
        <v>0</v>
      </c>
      <c r="E36" s="190">
        <f>LOOKUP(B36,RESTAURATION!B40,RESTAURATION!K40)</f>
        <v>0</v>
      </c>
      <c r="F36" s="191" t="str">
        <f>LOOKUP(B36,'TOURISME '!B36,'TOURISME '!D36)</f>
        <v/>
      </c>
      <c r="G36" s="168">
        <f t="shared" si="4"/>
        <v>0</v>
      </c>
      <c r="H36" s="169"/>
      <c r="I36" s="170" t="str">
        <f>LOOKUP(B36,'TOURISME '!B36,'TOURISME '!F36)</f>
        <v/>
      </c>
      <c r="J36" s="171">
        <f t="shared" si="0"/>
        <v>0</v>
      </c>
    </row>
    <row r="37" spans="1:10" s="7" customFormat="1" ht="18.75" customHeight="1">
      <c r="A37" s="563"/>
      <c r="B37" s="383">
        <f>ACCUEIL!C37</f>
        <v>0</v>
      </c>
      <c r="C37" s="388">
        <f>ACCUEIL!D37</f>
        <v>0</v>
      </c>
      <c r="D37" s="385">
        <f>LOOKUP(B37,HÉBERGEMENT!B40,HÉBERGEMENT!H40)</f>
        <v>0</v>
      </c>
      <c r="E37" s="190">
        <f>LOOKUP(B37,RESTAURATION!B41,RESTAURATION!K41)</f>
        <v>0</v>
      </c>
      <c r="F37" s="191" t="str">
        <f>LOOKUP(B37,'TOURISME '!B37,'TOURISME '!D37)</f>
        <v/>
      </c>
      <c r="G37" s="168">
        <f t="shared" si="4"/>
        <v>0</v>
      </c>
      <c r="H37" s="169"/>
      <c r="I37" s="170" t="str">
        <f>LOOKUP(B37,'TOURISME '!B37,'TOURISME '!F37)</f>
        <v/>
      </c>
      <c r="J37" s="171">
        <f t="shared" si="0"/>
        <v>0</v>
      </c>
    </row>
    <row r="38" spans="1:10" s="7" customFormat="1" ht="18.75" customHeight="1">
      <c r="A38" s="563"/>
      <c r="B38" s="383">
        <f>ACCUEIL!C38</f>
        <v>0</v>
      </c>
      <c r="C38" s="388"/>
      <c r="D38" s="385">
        <f>LOOKUP(B38,HÉBERGEMENT!B41,HÉBERGEMENT!H41)</f>
        <v>0</v>
      </c>
      <c r="E38" s="190">
        <f>LOOKUP(B38,RESTAURATION!B42,RESTAURATION!K42)</f>
        <v>0</v>
      </c>
      <c r="F38" s="191" t="str">
        <f>LOOKUP(B38,'TOURISME '!B38,'TOURISME '!D38)</f>
        <v/>
      </c>
      <c r="G38" s="168">
        <f t="shared" si="4"/>
        <v>0</v>
      </c>
      <c r="H38" s="169"/>
      <c r="I38" s="170" t="str">
        <f>LOOKUP(B38,'TOURISME '!B38,'TOURISME '!F38)</f>
        <v/>
      </c>
      <c r="J38" s="171">
        <f t="shared" si="0"/>
        <v>0</v>
      </c>
    </row>
    <row r="39" spans="1:10" s="7" customFormat="1" ht="18.75" customHeight="1">
      <c r="A39" s="563"/>
      <c r="B39" s="383">
        <f>ACCUEIL!C39</f>
        <v>0</v>
      </c>
      <c r="C39" s="388"/>
      <c r="D39" s="385">
        <f>LOOKUP(B39,HÉBERGEMENT!B42,HÉBERGEMENT!H42)</f>
        <v>0</v>
      </c>
      <c r="E39" s="190">
        <f>LOOKUP(B39,RESTAURATION!B43,RESTAURATION!K43)</f>
        <v>0</v>
      </c>
      <c r="F39" s="191" t="str">
        <f>LOOKUP(B39,'TOURISME '!B39,'TOURISME '!D39)</f>
        <v/>
      </c>
      <c r="G39" s="168">
        <f t="shared" si="4"/>
        <v>0</v>
      </c>
      <c r="H39" s="169"/>
      <c r="I39" s="170" t="str">
        <f>LOOKUP(B39,'TOURISME '!B39,'TOURISME '!F39)</f>
        <v/>
      </c>
      <c r="J39" s="171">
        <f t="shared" si="0"/>
        <v>0</v>
      </c>
    </row>
    <row r="40" spans="1:10" s="7" customFormat="1" ht="18.75" customHeight="1">
      <c r="A40" s="563"/>
      <c r="B40" s="383">
        <f>ACCUEIL!C40</f>
        <v>0</v>
      </c>
      <c r="C40" s="388"/>
      <c r="D40" s="385">
        <f>LOOKUP(B40,HÉBERGEMENT!B43,HÉBERGEMENT!H43)</f>
        <v>0</v>
      </c>
      <c r="E40" s="190">
        <f>LOOKUP(B40,RESTAURATION!B44,RESTAURATION!K44)</f>
        <v>0</v>
      </c>
      <c r="F40" s="191" t="str">
        <f>LOOKUP(B40,'TOURISME '!B40,'TOURISME '!D40)</f>
        <v/>
      </c>
      <c r="G40" s="168">
        <f t="shared" si="4"/>
        <v>0</v>
      </c>
      <c r="H40" s="169"/>
      <c r="I40" s="170" t="str">
        <f>LOOKUP(B40,'TOURISME '!B40,'TOURISME '!F40)</f>
        <v/>
      </c>
      <c r="J40" s="171">
        <f t="shared" si="0"/>
        <v>0</v>
      </c>
    </row>
    <row r="41" spans="1:10" s="7" customFormat="1" ht="18.75" customHeight="1">
      <c r="A41" s="563"/>
      <c r="B41" s="383">
        <f>ACCUEIL!C41</f>
        <v>0</v>
      </c>
      <c r="C41" s="388"/>
      <c r="D41" s="385">
        <f>LOOKUP(B41,HÉBERGEMENT!B44,HÉBERGEMENT!H44)</f>
        <v>0</v>
      </c>
      <c r="E41" s="190">
        <f>LOOKUP(B41,RESTAURATION!B45,RESTAURATION!K45)</f>
        <v>0</v>
      </c>
      <c r="F41" s="191" t="str">
        <f>LOOKUP(B41,'TOURISME '!B41,'TOURISME '!D41)</f>
        <v/>
      </c>
      <c r="G41" s="168">
        <f t="shared" si="4"/>
        <v>0</v>
      </c>
      <c r="H41" s="169"/>
      <c r="I41" s="170" t="str">
        <f>LOOKUP(B41,'TOURISME '!B41,'TOURISME '!F41)</f>
        <v/>
      </c>
      <c r="J41" s="171">
        <f t="shared" si="0"/>
        <v>0</v>
      </c>
    </row>
    <row r="42" spans="1:10" s="7" customFormat="1" ht="18.75" customHeight="1">
      <c r="A42" s="563"/>
      <c r="B42" s="383">
        <f>ACCUEIL!C42</f>
        <v>0</v>
      </c>
      <c r="C42" s="388"/>
      <c r="D42" s="385">
        <f>LOOKUP(B42,HÉBERGEMENT!B45,HÉBERGEMENT!H45)</f>
        <v>0</v>
      </c>
      <c r="E42" s="190">
        <f>LOOKUP(B42,RESTAURATION!B46,RESTAURATION!K46)</f>
        <v>0</v>
      </c>
      <c r="F42" s="191" t="str">
        <f>LOOKUP(B42,'TOURISME '!B42,'TOURISME '!D42)</f>
        <v/>
      </c>
      <c r="G42" s="168">
        <f t="shared" si="4"/>
        <v>0</v>
      </c>
      <c r="H42" s="169"/>
      <c r="I42" s="170" t="str">
        <f>LOOKUP(B42,'TOURISME '!B42,'TOURISME '!F42)</f>
        <v/>
      </c>
      <c r="J42" s="171">
        <f t="shared" si="0"/>
        <v>0</v>
      </c>
    </row>
    <row r="43" spans="1:10" s="7" customFormat="1" ht="18.75" customHeight="1">
      <c r="A43" s="563"/>
      <c r="B43" s="383">
        <f>ACCUEIL!C43</f>
        <v>0</v>
      </c>
      <c r="C43" s="388"/>
      <c r="D43" s="385">
        <f>LOOKUP(B43,HÉBERGEMENT!B46,HÉBERGEMENT!H46)</f>
        <v>0</v>
      </c>
      <c r="E43" s="190">
        <f>LOOKUP(B43,RESTAURATION!B47,RESTAURATION!K47)</f>
        <v>0</v>
      </c>
      <c r="F43" s="191" t="str">
        <f>LOOKUP(B43,'TOURISME '!B43,'TOURISME '!D43)</f>
        <v/>
      </c>
      <c r="G43" s="168">
        <f t="shared" si="4"/>
        <v>0</v>
      </c>
      <c r="H43" s="169"/>
      <c r="I43" s="170" t="str">
        <f>LOOKUP(B43,'TOURISME '!B43,'TOURISME '!F43)</f>
        <v/>
      </c>
      <c r="J43" s="171">
        <f t="shared" si="0"/>
        <v>0</v>
      </c>
    </row>
    <row r="44" spans="1:10" s="7" customFormat="1" ht="18.75" customHeight="1">
      <c r="A44" s="563"/>
      <c r="B44" s="383">
        <f>ACCUEIL!C44</f>
        <v>0</v>
      </c>
      <c r="C44" s="388"/>
      <c r="D44" s="385">
        <f>LOOKUP(B44,HÉBERGEMENT!B47,HÉBERGEMENT!H47)</f>
        <v>0</v>
      </c>
      <c r="E44" s="190">
        <f>LOOKUP(B44,RESTAURATION!B48,RESTAURATION!K48)</f>
        <v>0</v>
      </c>
      <c r="F44" s="191" t="str">
        <f>LOOKUP(B44,'TOURISME '!B44,'TOURISME '!D44)</f>
        <v/>
      </c>
      <c r="G44" s="168">
        <f t="shared" si="4"/>
        <v>0</v>
      </c>
      <c r="H44" s="169"/>
      <c r="I44" s="170" t="str">
        <f>LOOKUP(B44,'TOURISME '!B44,'TOURISME '!F44)</f>
        <v/>
      </c>
      <c r="J44" s="171">
        <f t="shared" si="0"/>
        <v>0</v>
      </c>
    </row>
    <row r="45" spans="1:10" s="7" customFormat="1" ht="18.75" customHeight="1">
      <c r="A45" s="563"/>
      <c r="B45" s="383">
        <f>ACCUEIL!C45</f>
        <v>0</v>
      </c>
      <c r="C45" s="388"/>
      <c r="D45" s="385">
        <f>LOOKUP(B45,HÉBERGEMENT!B48,HÉBERGEMENT!H48)</f>
        <v>0</v>
      </c>
      <c r="E45" s="190">
        <f>LOOKUP(B45,RESTAURATION!B49,RESTAURATION!K49)</f>
        <v>0</v>
      </c>
      <c r="F45" s="191" t="str">
        <f>LOOKUP(B45,'TOURISME '!B45,'TOURISME '!D45)</f>
        <v/>
      </c>
      <c r="G45" s="168">
        <f t="shared" si="4"/>
        <v>0</v>
      </c>
      <c r="H45" s="169"/>
      <c r="I45" s="170" t="str">
        <f>LOOKUP(B45,'TOURISME '!B45,'TOURISME '!F45)</f>
        <v/>
      </c>
      <c r="J45" s="171">
        <f t="shared" si="0"/>
        <v>0</v>
      </c>
    </row>
    <row r="46" spans="1:10" s="7" customFormat="1" ht="18.75" customHeight="1">
      <c r="A46" s="563"/>
      <c r="B46" s="383">
        <f>ACCUEIL!C46</f>
        <v>0</v>
      </c>
      <c r="C46" s="388"/>
      <c r="D46" s="385">
        <f>LOOKUP(B46,HÉBERGEMENT!B49,HÉBERGEMENT!H49)</f>
        <v>0</v>
      </c>
      <c r="E46" s="190">
        <f>LOOKUP(B46,RESTAURATION!B50,RESTAURATION!K50)</f>
        <v>0</v>
      </c>
      <c r="F46" s="191" t="str">
        <f>LOOKUP(B46,'TOURISME '!B46,'TOURISME '!D46)</f>
        <v/>
      </c>
      <c r="G46" s="168">
        <f t="shared" si="4"/>
        <v>0</v>
      </c>
      <c r="H46" s="169"/>
      <c r="I46" s="170" t="str">
        <f>LOOKUP(B46,'TOURISME '!B46,'TOURISME '!F46)</f>
        <v/>
      </c>
      <c r="J46" s="171">
        <f t="shared" si="0"/>
        <v>0</v>
      </c>
    </row>
    <row r="47" spans="1:10" s="7" customFormat="1" ht="18.75" customHeight="1">
      <c r="A47" s="563"/>
      <c r="B47" s="383">
        <f>ACCUEIL!C47</f>
        <v>0</v>
      </c>
      <c r="C47" s="388"/>
      <c r="D47" s="385">
        <f>LOOKUP(B47,HÉBERGEMENT!B50,HÉBERGEMENT!H50)</f>
        <v>0</v>
      </c>
      <c r="E47" s="190">
        <f>LOOKUP(B47,RESTAURATION!B51,RESTAURATION!K51)</f>
        <v>0</v>
      </c>
      <c r="F47" s="191" t="str">
        <f>LOOKUP(B47,'TOURISME '!B47,'TOURISME '!D47)</f>
        <v/>
      </c>
      <c r="G47" s="168">
        <f t="shared" si="4"/>
        <v>0</v>
      </c>
      <c r="H47" s="169"/>
      <c r="I47" s="170" t="str">
        <f>LOOKUP(B47,'TOURISME '!B47,'TOURISME '!F47)</f>
        <v/>
      </c>
      <c r="J47" s="171">
        <f t="shared" si="0"/>
        <v>0</v>
      </c>
    </row>
    <row r="48" spans="1:10" s="7" customFormat="1" ht="18.75" customHeight="1">
      <c r="A48" s="563"/>
      <c r="B48" s="383">
        <f>ACCUEIL!C48</f>
        <v>0</v>
      </c>
      <c r="C48" s="388">
        <f>ACCUEIL!D38</f>
        <v>0</v>
      </c>
      <c r="D48" s="385">
        <f>LOOKUP(B48,HÉBERGEMENT!B51,HÉBERGEMENT!H51)</f>
        <v>0</v>
      </c>
      <c r="E48" s="190">
        <f>LOOKUP(B48,RESTAURATION!B52,RESTAURATION!K52)</f>
        <v>0</v>
      </c>
      <c r="F48" s="191" t="str">
        <f>LOOKUP(B48,'TOURISME '!B48,'TOURISME '!D48)</f>
        <v/>
      </c>
      <c r="G48" s="168">
        <f t="shared" si="4"/>
        <v>0</v>
      </c>
      <c r="H48" s="169"/>
      <c r="I48" s="170" t="str">
        <f>LOOKUP(B48,'TOURISME '!B48,'TOURISME '!F48)</f>
        <v/>
      </c>
      <c r="J48" s="171">
        <f t="shared" si="0"/>
        <v>0</v>
      </c>
    </row>
    <row r="49" spans="1:10" s="7" customFormat="1" ht="18.75" customHeight="1">
      <c r="A49" s="559" t="s">
        <v>65</v>
      </c>
      <c r="B49" s="392">
        <f>ACCUEIL!C49</f>
        <v>0</v>
      </c>
      <c r="C49" s="389">
        <f>ACCUEIL!D49</f>
        <v>0</v>
      </c>
      <c r="D49" s="386">
        <f>LOOKUP(B49,JEUNES!B17:B36,JEUNES!U17:U36)</f>
        <v>0</v>
      </c>
      <c r="E49" s="192">
        <f>LOOKUP(B49,JEUNES!B17:B36,JEUNES!S17:S36)</f>
        <v>0</v>
      </c>
      <c r="F49" s="193" t="str">
        <f>LOOKUP(B49,JEUNES!B17,JEUNES!X17)</f>
        <v/>
      </c>
      <c r="G49" s="168">
        <f>SUM(D49:F49)</f>
        <v>0</v>
      </c>
      <c r="H49" s="169"/>
      <c r="I49" s="172" t="str">
        <f>LOOKUP(B49,JEUNES!B17,JEUNES!AB17)</f>
        <v/>
      </c>
      <c r="J49" s="171">
        <f t="shared" si="0"/>
        <v>0</v>
      </c>
    </row>
    <row r="50" spans="1:10" s="7" customFormat="1" ht="18.75" customHeight="1">
      <c r="A50" s="560"/>
      <c r="B50" s="392">
        <f>ACCUEIL!C50</f>
        <v>0</v>
      </c>
      <c r="C50" s="389">
        <f>ACCUEIL!D50</f>
        <v>0</v>
      </c>
      <c r="D50" s="386">
        <f>LOOKUP(B50,JEUNES!B18:B37,JEUNES!U18:U37)</f>
        <v>0</v>
      </c>
      <c r="E50" s="192">
        <f>LOOKUP(B50,JEUNES!B18:B37,JEUNES!S18:S37)</f>
        <v>0</v>
      </c>
      <c r="F50" s="193" t="str">
        <f>LOOKUP(B50,JEUNES!B18,JEUNES!X18)</f>
        <v/>
      </c>
      <c r="G50" s="168">
        <f t="shared" si="1"/>
        <v>0</v>
      </c>
      <c r="H50" s="169"/>
      <c r="I50" s="172" t="str">
        <f>LOOKUP(B50,JEUNES!B18,JEUNES!AB18)</f>
        <v/>
      </c>
      <c r="J50" s="171">
        <f t="shared" si="0"/>
        <v>0</v>
      </c>
    </row>
    <row r="51" spans="1:10" s="7" customFormat="1" ht="18.75" customHeight="1">
      <c r="A51" s="560"/>
      <c r="B51" s="392">
        <f>ACCUEIL!C51</f>
        <v>0</v>
      </c>
      <c r="C51" s="389">
        <f>ACCUEIL!D51</f>
        <v>0</v>
      </c>
      <c r="D51" s="386">
        <f>LOOKUP(B51,JEUNES!B19:B38,JEUNES!U19:U38)</f>
        <v>0</v>
      </c>
      <c r="E51" s="192">
        <f>LOOKUP(B51,JEUNES!B19:B38,JEUNES!S19:S38)</f>
        <v>0</v>
      </c>
      <c r="F51" s="193" t="str">
        <f>LOOKUP(B51,JEUNES!B19,JEUNES!X19)</f>
        <v/>
      </c>
      <c r="G51" s="168">
        <f t="shared" si="1"/>
        <v>0</v>
      </c>
      <c r="H51" s="169"/>
      <c r="I51" s="172" t="str">
        <f>LOOKUP(B51,JEUNES!B19,JEUNES!AB19)</f>
        <v/>
      </c>
      <c r="J51" s="171">
        <f t="shared" si="0"/>
        <v>0</v>
      </c>
    </row>
    <row r="52" spans="1:10" s="7" customFormat="1" ht="18.75" customHeight="1">
      <c r="A52" s="560"/>
      <c r="B52" s="392">
        <f>ACCUEIL!C52</f>
        <v>0</v>
      </c>
      <c r="C52" s="389">
        <f>ACCUEIL!D52</f>
        <v>0</v>
      </c>
      <c r="D52" s="386">
        <f>LOOKUP(B52,JEUNES!B20:B39,JEUNES!U20:U39)</f>
        <v>0</v>
      </c>
      <c r="E52" s="192">
        <f>LOOKUP(B52,JEUNES!B20:B39,JEUNES!S20:S39)</f>
        <v>0</v>
      </c>
      <c r="F52" s="193" t="str">
        <f>LOOKUP(B52,JEUNES!B20,JEUNES!X20)</f>
        <v/>
      </c>
      <c r="G52" s="168">
        <f t="shared" si="1"/>
        <v>0</v>
      </c>
      <c r="H52" s="169"/>
      <c r="I52" s="172" t="str">
        <f>LOOKUP(B52,JEUNES!B20,JEUNES!AB20)</f>
        <v/>
      </c>
      <c r="J52" s="171">
        <f t="shared" si="0"/>
        <v>0</v>
      </c>
    </row>
    <row r="53" spans="1:10" s="7" customFormat="1" ht="18.75" customHeight="1">
      <c r="A53" s="560"/>
      <c r="B53" s="392">
        <f>ACCUEIL!C53</f>
        <v>0</v>
      </c>
      <c r="C53" s="389">
        <f>ACCUEIL!D53</f>
        <v>0</v>
      </c>
      <c r="D53" s="386">
        <f>LOOKUP(B53,JEUNES!B21:B40,JEUNES!U21:U40)</f>
        <v>0</v>
      </c>
      <c r="E53" s="192">
        <f>LOOKUP(B53,JEUNES!B21:B40,JEUNES!S21:S40)</f>
        <v>0</v>
      </c>
      <c r="F53" s="193" t="str">
        <f>LOOKUP(B53,JEUNES!B21,JEUNES!X21)</f>
        <v/>
      </c>
      <c r="G53" s="168">
        <f t="shared" si="1"/>
        <v>0</v>
      </c>
      <c r="H53" s="169"/>
      <c r="I53" s="172" t="str">
        <f>LOOKUP(B53,JEUNES!B21,JEUNES!AB21)</f>
        <v/>
      </c>
      <c r="J53" s="171">
        <f t="shared" si="0"/>
        <v>0</v>
      </c>
    </row>
    <row r="54" spans="1:10" s="7" customFormat="1" ht="18.75" customHeight="1">
      <c r="A54" s="560"/>
      <c r="B54" s="392">
        <f>ACCUEIL!C54</f>
        <v>0</v>
      </c>
      <c r="C54" s="389">
        <f>ACCUEIL!D54</f>
        <v>0</v>
      </c>
      <c r="D54" s="386">
        <f>LOOKUP(B54,JEUNES!B22:B41,JEUNES!U22:U41)</f>
        <v>0</v>
      </c>
      <c r="E54" s="192">
        <f>LOOKUP(B54,JEUNES!B22:B41,JEUNES!S22:S41)</f>
        <v>0</v>
      </c>
      <c r="F54" s="193" t="str">
        <f>LOOKUP(B54,JEUNES!B22,JEUNES!X22)</f>
        <v/>
      </c>
      <c r="G54" s="168">
        <f t="shared" si="1"/>
        <v>0</v>
      </c>
      <c r="H54" s="169"/>
      <c r="I54" s="172" t="str">
        <f>LOOKUP(B54,JEUNES!B22,JEUNES!AB22)</f>
        <v/>
      </c>
      <c r="J54" s="171">
        <f t="shared" si="0"/>
        <v>0</v>
      </c>
    </row>
    <row r="55" spans="1:10" s="7" customFormat="1" ht="18.75" customHeight="1">
      <c r="A55" s="560"/>
      <c r="B55" s="392">
        <f>ACCUEIL!C55</f>
        <v>0</v>
      </c>
      <c r="C55" s="389"/>
      <c r="D55" s="386">
        <f>LOOKUP(B55,JEUNES!B23:B42,JEUNES!U23:U42)</f>
        <v>0</v>
      </c>
      <c r="E55" s="192">
        <f>LOOKUP(B55,JEUNES!B23:B42,JEUNES!S23:S42)</f>
        <v>0</v>
      </c>
      <c r="F55" s="193" t="str">
        <f>LOOKUP(B55,JEUNES!B23,JEUNES!X23)</f>
        <v/>
      </c>
      <c r="G55" s="168">
        <f t="shared" si="1"/>
        <v>0</v>
      </c>
      <c r="H55" s="169"/>
      <c r="I55" s="172" t="str">
        <f>LOOKUP(B55,JEUNES!B23,JEUNES!AB23)</f>
        <v/>
      </c>
      <c r="J55" s="171">
        <f t="shared" si="0"/>
        <v>0</v>
      </c>
    </row>
    <row r="56" spans="1:10" s="7" customFormat="1" ht="18.75" customHeight="1">
      <c r="A56" s="560"/>
      <c r="B56" s="392">
        <f>ACCUEIL!C56</f>
        <v>0</v>
      </c>
      <c r="C56" s="389">
        <f>ACCUEIL!D55</f>
        <v>0</v>
      </c>
      <c r="D56" s="386">
        <f>LOOKUP(B56,JEUNES!B24:B43,JEUNES!U24:U43)</f>
        <v>0</v>
      </c>
      <c r="E56" s="192">
        <f>LOOKUP(B56,JEUNES!B24:B43,JEUNES!S24:S43)</f>
        <v>0</v>
      </c>
      <c r="F56" s="193" t="str">
        <f>LOOKUP(B56,JEUNES!B24,JEUNES!X24)</f>
        <v/>
      </c>
      <c r="G56" s="168">
        <f t="shared" si="1"/>
        <v>0</v>
      </c>
      <c r="H56" s="169"/>
      <c r="I56" s="172" t="str">
        <f>LOOKUP(B56,JEUNES!B24,JEUNES!AB24)</f>
        <v/>
      </c>
      <c r="J56" s="171">
        <f t="shared" si="0"/>
        <v>0</v>
      </c>
    </row>
    <row r="57" spans="1:10" s="7" customFormat="1" ht="18.75" customHeight="1">
      <c r="A57" s="560"/>
      <c r="B57" s="392">
        <f>ACCUEIL!C57</f>
        <v>0</v>
      </c>
      <c r="C57" s="389">
        <f>ACCUEIL!D56</f>
        <v>0</v>
      </c>
      <c r="D57" s="386">
        <f>LOOKUP(B57,JEUNES!B25:B44,JEUNES!U25:U44)</f>
        <v>0</v>
      </c>
      <c r="E57" s="192">
        <f>LOOKUP(B57,JEUNES!B25:B44,JEUNES!S25:S44)</f>
        <v>0</v>
      </c>
      <c r="F57" s="193" t="str">
        <f>LOOKUP(B57,JEUNES!B25,JEUNES!X25)</f>
        <v/>
      </c>
      <c r="G57" s="168">
        <f t="shared" si="1"/>
        <v>0</v>
      </c>
      <c r="H57" s="169"/>
      <c r="I57" s="172" t="str">
        <f>LOOKUP(B57,JEUNES!B25,JEUNES!AB25)</f>
        <v/>
      </c>
      <c r="J57" s="171">
        <f t="shared" si="0"/>
        <v>0</v>
      </c>
    </row>
    <row r="58" spans="1:10" s="7" customFormat="1" ht="18.75" customHeight="1">
      <c r="A58" s="560"/>
      <c r="B58" s="392">
        <f>ACCUEIL!C58</f>
        <v>0</v>
      </c>
      <c r="C58" s="389"/>
      <c r="D58" s="386">
        <f>LOOKUP(B58,JEUNES!B26:B45,JEUNES!U26:U45)</f>
        <v>0</v>
      </c>
      <c r="E58" s="192">
        <f>LOOKUP(B58,JEUNES!B26:B45,JEUNES!S26:S45)</f>
        <v>0</v>
      </c>
      <c r="F58" s="193" t="str">
        <f>LOOKUP(B58,JEUNES!B26,JEUNES!X26)</f>
        <v/>
      </c>
      <c r="G58" s="168">
        <f t="shared" si="1"/>
        <v>0</v>
      </c>
      <c r="H58" s="169"/>
      <c r="I58" s="172" t="str">
        <f>LOOKUP(B58,JEUNES!B26,JEUNES!AB26)</f>
        <v/>
      </c>
      <c r="J58" s="171">
        <f t="shared" si="0"/>
        <v>0</v>
      </c>
    </row>
    <row r="59" spans="1:10" s="7" customFormat="1" ht="18.75" customHeight="1">
      <c r="A59" s="560"/>
      <c r="B59" s="392">
        <f>ACCUEIL!C59</f>
        <v>0</v>
      </c>
      <c r="C59" s="389"/>
      <c r="D59" s="386">
        <f>LOOKUP(B59,JEUNES!B27:B46,JEUNES!U27:U46)</f>
        <v>0</v>
      </c>
      <c r="E59" s="192">
        <f>LOOKUP(B59,JEUNES!B27:B46,JEUNES!S27:S46)</f>
        <v>0</v>
      </c>
      <c r="F59" s="193" t="str">
        <f>LOOKUP(B59,JEUNES!B27,JEUNES!X27)</f>
        <v/>
      </c>
      <c r="G59" s="168">
        <f t="shared" si="1"/>
        <v>0</v>
      </c>
      <c r="H59" s="169"/>
      <c r="I59" s="172" t="str">
        <f>LOOKUP(B59,JEUNES!B27,JEUNES!AB27)</f>
        <v/>
      </c>
      <c r="J59" s="171">
        <f t="shared" si="0"/>
        <v>0</v>
      </c>
    </row>
    <row r="60" spans="1:10" s="7" customFormat="1" ht="18.75" customHeight="1">
      <c r="A60" s="560"/>
      <c r="B60" s="392">
        <f>ACCUEIL!C60</f>
        <v>0</v>
      </c>
      <c r="C60" s="389"/>
      <c r="D60" s="386">
        <f>LOOKUP(B60,JEUNES!B28:B47,JEUNES!U28:U47)</f>
        <v>0</v>
      </c>
      <c r="E60" s="192">
        <f>LOOKUP(B60,JEUNES!B28:B47,JEUNES!S28:S47)</f>
        <v>0</v>
      </c>
      <c r="F60" s="193" t="str">
        <f>LOOKUP(B60,JEUNES!B28,JEUNES!X28)</f>
        <v/>
      </c>
      <c r="G60" s="168">
        <f t="shared" si="1"/>
        <v>0</v>
      </c>
      <c r="H60" s="169"/>
      <c r="I60" s="172" t="str">
        <f>LOOKUP(B60,JEUNES!B28,JEUNES!AB28)</f>
        <v/>
      </c>
      <c r="J60" s="171">
        <f t="shared" si="0"/>
        <v>0</v>
      </c>
    </row>
    <row r="61" spans="1:10" s="7" customFormat="1" ht="18.75" customHeight="1">
      <c r="A61" s="560"/>
      <c r="B61" s="392">
        <f>ACCUEIL!C61</f>
        <v>0</v>
      </c>
      <c r="C61" s="389"/>
      <c r="D61" s="386">
        <f>LOOKUP(B61,JEUNES!B29:B48,JEUNES!U29:U48)</f>
        <v>0</v>
      </c>
      <c r="E61" s="192">
        <f>LOOKUP(B61,JEUNES!B29:B48,JEUNES!S29:S48)</f>
        <v>0</v>
      </c>
      <c r="F61" s="193" t="str">
        <f>LOOKUP(B61,JEUNES!B29,JEUNES!X29)</f>
        <v/>
      </c>
      <c r="G61" s="168">
        <f t="shared" si="1"/>
        <v>0</v>
      </c>
      <c r="H61" s="169"/>
      <c r="I61" s="172" t="str">
        <f>LOOKUP(B61,JEUNES!B29,JEUNES!AB29)</f>
        <v/>
      </c>
      <c r="J61" s="171">
        <f t="shared" si="0"/>
        <v>0</v>
      </c>
    </row>
    <row r="62" spans="1:10" s="7" customFormat="1" ht="18.75" customHeight="1">
      <c r="A62" s="560"/>
      <c r="B62" s="392">
        <f>ACCUEIL!C62</f>
        <v>0</v>
      </c>
      <c r="C62" s="389"/>
      <c r="D62" s="386">
        <f>LOOKUP(B62,JEUNES!B30:B49,JEUNES!U30:U49)</f>
        <v>0</v>
      </c>
      <c r="E62" s="192">
        <f>LOOKUP(B62,JEUNES!B30:B49,JEUNES!S30:S49)</f>
        <v>0</v>
      </c>
      <c r="F62" s="193" t="str">
        <f>LOOKUP(B62,JEUNES!B30,JEUNES!X30)</f>
        <v/>
      </c>
      <c r="G62" s="168">
        <f t="shared" si="1"/>
        <v>0</v>
      </c>
      <c r="H62" s="169"/>
      <c r="I62" s="172" t="str">
        <f>LOOKUP(B62,JEUNES!B30,JEUNES!AB30)</f>
        <v/>
      </c>
      <c r="J62" s="171">
        <f t="shared" si="0"/>
        <v>0</v>
      </c>
    </row>
    <row r="63" spans="1:10" s="7" customFormat="1" ht="18.75" customHeight="1">
      <c r="A63" s="560"/>
      <c r="B63" s="392">
        <f>ACCUEIL!C63</f>
        <v>0</v>
      </c>
      <c r="C63" s="389"/>
      <c r="D63" s="386">
        <f>LOOKUP(B63,JEUNES!B31:B50,JEUNES!U31:U50)</f>
        <v>0</v>
      </c>
      <c r="E63" s="192">
        <f>LOOKUP(B63,JEUNES!B31:B50,JEUNES!S31:S50)</f>
        <v>0</v>
      </c>
      <c r="F63" s="193" t="str">
        <f>LOOKUP(B63,JEUNES!B31,JEUNES!X31)</f>
        <v/>
      </c>
      <c r="G63" s="168">
        <f t="shared" si="1"/>
        <v>0</v>
      </c>
      <c r="H63" s="169"/>
      <c r="I63" s="172" t="str">
        <f>LOOKUP(B63,JEUNES!B31,JEUNES!AB31)</f>
        <v/>
      </c>
      <c r="J63" s="171">
        <f t="shared" si="0"/>
        <v>0</v>
      </c>
    </row>
    <row r="64" spans="1:10" s="7" customFormat="1" ht="18.75" customHeight="1">
      <c r="A64" s="560"/>
      <c r="B64" s="392">
        <f>ACCUEIL!C64</f>
        <v>0</v>
      </c>
      <c r="C64" s="389">
        <f>ACCUEIL!D57</f>
        <v>0</v>
      </c>
      <c r="D64" s="386">
        <f>LOOKUP(B64,JEUNES!B32:B51,JEUNES!U32:U51)</f>
        <v>0</v>
      </c>
      <c r="E64" s="192">
        <f>LOOKUP(B64,JEUNES!B32:B51,JEUNES!S32:S51)</f>
        <v>0</v>
      </c>
      <c r="F64" s="193" t="str">
        <f>LOOKUP(B64,JEUNES!B32,JEUNES!X32)</f>
        <v/>
      </c>
      <c r="G64" s="168">
        <f t="shared" si="1"/>
        <v>0</v>
      </c>
      <c r="H64" s="169"/>
      <c r="I64" s="172" t="str">
        <f>LOOKUP(B64,JEUNES!B32,JEUNES!AB32)</f>
        <v/>
      </c>
      <c r="J64" s="171">
        <f t="shared" si="0"/>
        <v>0</v>
      </c>
    </row>
    <row r="65" spans="1:10" s="7" customFormat="1" ht="18.75" customHeight="1">
      <c r="A65" s="560"/>
      <c r="B65" s="392">
        <f>ACCUEIL!C65</f>
        <v>0</v>
      </c>
      <c r="C65" s="389"/>
      <c r="D65" s="386">
        <f>LOOKUP(B65,JEUNES!B33:B52,JEUNES!U33:U52)</f>
        <v>0</v>
      </c>
      <c r="E65" s="192">
        <f>LOOKUP(B65,JEUNES!B33:B52,JEUNES!S33:S52)</f>
        <v>0</v>
      </c>
      <c r="F65" s="193" t="str">
        <f>LOOKUP(B65,JEUNES!B33,JEUNES!X33)</f>
        <v/>
      </c>
      <c r="G65" s="168">
        <f t="shared" si="1"/>
        <v>0</v>
      </c>
      <c r="H65" s="391"/>
      <c r="I65" s="172" t="str">
        <f>LOOKUP(B65,JEUNES!B33,JEUNES!AB33)</f>
        <v/>
      </c>
      <c r="J65" s="171">
        <f t="shared" si="0"/>
        <v>0</v>
      </c>
    </row>
    <row r="66" spans="1:10" s="7" customFormat="1" ht="18.75" customHeight="1">
      <c r="A66" s="560"/>
      <c r="B66" s="392">
        <f>ACCUEIL!C66</f>
        <v>0</v>
      </c>
      <c r="C66" s="389"/>
      <c r="D66" s="386">
        <f>LOOKUP(B66,JEUNES!B34:B53,JEUNES!U34:U53)</f>
        <v>0</v>
      </c>
      <c r="E66" s="192">
        <f>LOOKUP(B66,JEUNES!B34:B53,JEUNES!S34:S53)</f>
        <v>0</v>
      </c>
      <c r="F66" s="193" t="str">
        <f>LOOKUP(B66,JEUNES!B34,JEUNES!X34)</f>
        <v/>
      </c>
      <c r="G66" s="168">
        <f t="shared" si="1"/>
        <v>0</v>
      </c>
      <c r="H66" s="391"/>
      <c r="I66" s="172" t="str">
        <f>LOOKUP(B66,JEUNES!B34,JEUNES!AB34)</f>
        <v/>
      </c>
      <c r="J66" s="171">
        <f t="shared" si="0"/>
        <v>0</v>
      </c>
    </row>
    <row r="67" spans="1:10" s="7" customFormat="1" ht="18.75" customHeight="1">
      <c r="A67" s="560"/>
      <c r="B67" s="392">
        <f>ACCUEIL!C67</f>
        <v>0</v>
      </c>
      <c r="C67" s="389"/>
      <c r="D67" s="386">
        <f>LOOKUP(B67,JEUNES!B35:B54,JEUNES!U35:U54)</f>
        <v>0</v>
      </c>
      <c r="E67" s="192">
        <f>LOOKUP(B67,JEUNES!B35:B54,JEUNES!S35:S54)</f>
        <v>0</v>
      </c>
      <c r="F67" s="193" t="str">
        <f>LOOKUP(B67,JEUNES!B35,JEUNES!X35)</f>
        <v/>
      </c>
      <c r="G67" s="168">
        <f t="shared" si="1"/>
        <v>0</v>
      </c>
      <c r="H67" s="391"/>
      <c r="I67" s="172" t="str">
        <f>LOOKUP(B67,JEUNES!B35,JEUNES!AB35)</f>
        <v/>
      </c>
      <c r="J67" s="171">
        <f t="shared" si="0"/>
        <v>0</v>
      </c>
    </row>
    <row r="68" spans="1:10" s="7" customFormat="1" ht="18.75" customHeight="1">
      <c r="A68" s="561"/>
      <c r="B68" s="392">
        <f>ACCUEIL!C68</f>
        <v>0</v>
      </c>
      <c r="C68" s="390">
        <f>ACCUEIL!D58</f>
        <v>0</v>
      </c>
      <c r="D68" s="386">
        <f>LOOKUP(B68,JEUNES!B36:B55,JEUNES!U36:U55)</f>
        <v>0</v>
      </c>
      <c r="E68" s="192">
        <f>LOOKUP(B68,JEUNES!B36:B55,JEUNES!S36:S55)</f>
        <v>0</v>
      </c>
      <c r="F68" s="193" t="str">
        <f>LOOKUP(B68,JEUNES!B36,JEUNES!X36)</f>
        <v/>
      </c>
      <c r="G68" s="168">
        <f t="shared" si="1"/>
        <v>0</v>
      </c>
      <c r="H68" s="173"/>
      <c r="I68" s="172" t="str">
        <f>LOOKUP(B68,JEUNES!B36,JEUNES!AB36)</f>
        <v/>
      </c>
      <c r="J68" s="171">
        <f t="shared" si="0"/>
        <v>0</v>
      </c>
    </row>
    <row r="69" spans="1:10" s="106" customFormat="1" ht="24" customHeight="1">
      <c r="A69" s="557" t="s">
        <v>12</v>
      </c>
      <c r="B69" s="558"/>
      <c r="C69" s="197"/>
      <c r="D69" s="160">
        <f>SUM(D11:D68)</f>
        <v>0</v>
      </c>
      <c r="E69" s="160">
        <f>SUM(E11:E68)</f>
        <v>0</v>
      </c>
      <c r="F69" s="160">
        <f>SUM(F11:F68)</f>
        <v>0</v>
      </c>
      <c r="G69" s="161">
        <f>SUM(G11:G68)</f>
        <v>0</v>
      </c>
      <c r="H69" s="134"/>
      <c r="I69" s="162">
        <f>SUM(I11:I68)</f>
        <v>0</v>
      </c>
      <c r="J69" s="163">
        <f>SUM(J11:J68)</f>
        <v>0</v>
      </c>
    </row>
    <row r="70" spans="1:10" s="106" customFormat="1" ht="9.75" customHeight="1">
      <c r="A70" s="107"/>
      <c r="B70" s="108"/>
      <c r="C70" s="108"/>
      <c r="D70" s="109"/>
      <c r="E70" s="108"/>
      <c r="F70" s="108"/>
      <c r="G70" s="110"/>
      <c r="H70" s="110"/>
    </row>
    <row r="71" spans="1:10" s="106" customFormat="1" ht="11.25">
      <c r="A71" s="107"/>
      <c r="B71" s="111" t="s">
        <v>13</v>
      </c>
      <c r="C71" s="111"/>
      <c r="D71" s="112" t="s">
        <v>14</v>
      </c>
      <c r="E71" s="113" t="s">
        <v>15</v>
      </c>
      <c r="F71" s="554" t="s">
        <v>78</v>
      </c>
      <c r="G71" s="552">
        <f>D72*E72</f>
        <v>0</v>
      </c>
      <c r="H71" s="114"/>
      <c r="J71" s="552">
        <f>D72*E72</f>
        <v>0</v>
      </c>
    </row>
    <row r="72" spans="1:10" s="106" customFormat="1" ht="11.25">
      <c r="A72" s="107"/>
      <c r="B72" s="115" t="s">
        <v>17</v>
      </c>
      <c r="C72" s="115"/>
      <c r="D72" s="375"/>
      <c r="E72" s="116">
        <v>40</v>
      </c>
      <c r="F72" s="555"/>
      <c r="G72" s="553"/>
      <c r="H72" s="114"/>
      <c r="J72" s="553"/>
    </row>
    <row r="73" spans="1:10" s="106" customFormat="1" ht="26.25" customHeight="1">
      <c r="A73" s="107"/>
      <c r="B73" s="118" t="s">
        <v>27</v>
      </c>
      <c r="C73" s="119"/>
      <c r="D73" s="119"/>
      <c r="E73" s="119"/>
      <c r="F73" s="119"/>
      <c r="G73" s="124">
        <f>SUM(G11:G48)+G71</f>
        <v>0</v>
      </c>
      <c r="H73" s="125"/>
      <c r="I73" s="126"/>
      <c r="J73" s="127">
        <f>SUM(J11:J48)+J71</f>
        <v>0</v>
      </c>
    </row>
    <row r="74" spans="1:10" s="106" customFormat="1" ht="21.75" customHeight="1">
      <c r="A74" s="107"/>
      <c r="B74" s="118" t="s">
        <v>73</v>
      </c>
      <c r="C74" s="119"/>
      <c r="D74" s="119"/>
      <c r="E74" s="119"/>
      <c r="F74" s="119"/>
      <c r="G74" s="128">
        <f>SUM(G49:G68)</f>
        <v>0</v>
      </c>
      <c r="H74" s="125"/>
      <c r="I74" s="126"/>
      <c r="J74" s="128">
        <f>SUM(J49:J68)</f>
        <v>0</v>
      </c>
    </row>
    <row r="75" spans="1:10" s="106" customFormat="1" ht="21.75" customHeight="1">
      <c r="A75" s="107"/>
      <c r="B75" s="120" t="s">
        <v>41</v>
      </c>
      <c r="C75" s="121"/>
      <c r="D75" s="121"/>
      <c r="E75" s="121"/>
      <c r="F75" s="121"/>
      <c r="G75" s="129">
        <f>G73+G74</f>
        <v>0</v>
      </c>
      <c r="H75" s="125"/>
      <c r="I75" s="126"/>
      <c r="J75" s="130">
        <f>J73+J74</f>
        <v>0</v>
      </c>
    </row>
    <row r="76" spans="1:10" s="106" customFormat="1" ht="24.75" customHeight="1">
      <c r="A76" s="107"/>
      <c r="B76" s="122" t="s">
        <v>83</v>
      </c>
      <c r="C76" s="123"/>
      <c r="D76" s="123"/>
      <c r="E76" s="123"/>
      <c r="F76" s="123"/>
      <c r="G76" s="131">
        <f>G75*0.3</f>
        <v>0</v>
      </c>
      <c r="H76" s="132"/>
      <c r="I76" s="126"/>
      <c r="J76" s="131">
        <f>J75*0.3</f>
        <v>0</v>
      </c>
    </row>
    <row r="77" spans="1:10" s="106" customFormat="1" ht="30" customHeight="1">
      <c r="A77" s="107"/>
      <c r="B77" s="118" t="s">
        <v>40</v>
      </c>
      <c r="C77" s="119"/>
      <c r="D77" s="119"/>
      <c r="E77" s="119"/>
      <c r="F77" s="119"/>
      <c r="G77" s="124">
        <f>G75-G76</f>
        <v>0</v>
      </c>
      <c r="H77" s="125"/>
      <c r="I77" s="126"/>
      <c r="J77" s="133">
        <f>J75-J76</f>
        <v>0</v>
      </c>
    </row>
    <row r="78" spans="1:10" s="106" customFormat="1" ht="10.5" customHeight="1" thickBot="1">
      <c r="A78" s="107"/>
      <c r="B78" s="108"/>
      <c r="C78" s="108"/>
      <c r="D78" s="109"/>
      <c r="E78" s="108"/>
      <c r="F78" s="108"/>
      <c r="G78" s="108"/>
      <c r="H78" s="117"/>
    </row>
    <row r="79" spans="1:10" s="106" customFormat="1" ht="17.25" customHeight="1">
      <c r="A79" s="107"/>
      <c r="B79" s="541" t="s">
        <v>103</v>
      </c>
      <c r="C79" s="542"/>
      <c r="D79" s="542"/>
      <c r="E79" s="542"/>
      <c r="F79" s="542"/>
      <c r="G79" s="542"/>
      <c r="H79" s="542"/>
      <c r="I79" s="542"/>
      <c r="J79" s="543"/>
    </row>
    <row r="80" spans="1:10" s="106" customFormat="1" ht="17.25" customHeight="1">
      <c r="A80" s="107"/>
      <c r="B80" s="544" t="s">
        <v>88</v>
      </c>
      <c r="C80" s="545"/>
      <c r="D80" s="545"/>
      <c r="E80" s="545"/>
      <c r="F80" s="545"/>
      <c r="G80" s="545"/>
      <c r="H80" s="545"/>
      <c r="I80" s="545"/>
      <c r="J80" s="546"/>
    </row>
    <row r="81" spans="1:10" s="106" customFormat="1" ht="17.25" customHeight="1" thickBot="1">
      <c r="A81" s="107"/>
      <c r="B81" s="547" t="s">
        <v>105</v>
      </c>
      <c r="C81" s="548"/>
      <c r="D81" s="548"/>
      <c r="E81" s="548"/>
      <c r="F81" s="548"/>
      <c r="G81" s="548"/>
      <c r="H81" s="548"/>
      <c r="I81" s="548"/>
      <c r="J81" s="549"/>
    </row>
    <row r="82" spans="1:10" s="7" customFormat="1">
      <c r="A82" s="1"/>
      <c r="B82" s="22"/>
      <c r="C82" s="22"/>
      <c r="D82" s="38"/>
      <c r="E82" s="22"/>
      <c r="F82" s="22"/>
      <c r="G82" s="22"/>
      <c r="H82" s="22"/>
    </row>
    <row r="83" spans="1:10" s="7" customFormat="1">
      <c r="A83" s="1"/>
      <c r="B83"/>
      <c r="C83"/>
      <c r="D83" s="5"/>
      <c r="E83"/>
      <c r="F83"/>
      <c r="G83"/>
      <c r="H83"/>
    </row>
    <row r="84" spans="1:10" s="7" customFormat="1">
      <c r="A84" s="1"/>
      <c r="B84"/>
      <c r="C84"/>
      <c r="D84" s="5"/>
      <c r="E84"/>
      <c r="F84"/>
      <c r="G84"/>
      <c r="H84"/>
    </row>
    <row r="85" spans="1:10" s="7" customFormat="1">
      <c r="A85" s="1"/>
      <c r="B85"/>
      <c r="C85"/>
      <c r="D85" s="5"/>
      <c r="E85"/>
      <c r="F85"/>
      <c r="G85"/>
      <c r="H85"/>
    </row>
    <row r="86" spans="1:10" s="7" customFormat="1">
      <c r="A86" s="1"/>
      <c r="B86"/>
      <c r="C86"/>
      <c r="D86" s="5"/>
      <c r="E86"/>
      <c r="F86"/>
      <c r="G86"/>
      <c r="H86"/>
    </row>
    <row r="87" spans="1:10" s="7" customFormat="1">
      <c r="A87" s="1"/>
      <c r="B87"/>
      <c r="C87"/>
      <c r="D87" s="5"/>
      <c r="E87"/>
      <c r="F87"/>
      <c r="G87"/>
      <c r="H87"/>
    </row>
    <row r="88" spans="1:10" s="7" customFormat="1">
      <c r="A88" s="1"/>
      <c r="B88"/>
      <c r="C88"/>
      <c r="D88" s="5"/>
      <c r="E88"/>
      <c r="F88"/>
      <c r="G88"/>
      <c r="H88"/>
    </row>
    <row r="89" spans="1:10" s="7" customFormat="1">
      <c r="A89" s="1"/>
      <c r="B89"/>
      <c r="C89"/>
      <c r="D89" s="5"/>
      <c r="E89"/>
      <c r="F89"/>
      <c r="G89"/>
      <c r="H89"/>
    </row>
    <row r="90" spans="1:10" s="7" customFormat="1">
      <c r="A90" s="1"/>
      <c r="B90"/>
      <c r="C90"/>
      <c r="D90" s="5"/>
      <c r="E90"/>
      <c r="F90"/>
      <c r="G90"/>
      <c r="H90"/>
    </row>
    <row r="91" spans="1:10" s="7" customFormat="1">
      <c r="A91" s="1"/>
      <c r="B91"/>
      <c r="C91"/>
      <c r="D91" s="5"/>
      <c r="E91"/>
      <c r="F91"/>
      <c r="G91"/>
      <c r="H91"/>
    </row>
    <row r="92" spans="1:10" s="2" customFormat="1" ht="27" customHeight="1">
      <c r="A92" s="1"/>
      <c r="B92"/>
      <c r="C92"/>
      <c r="D92" s="5"/>
      <c r="E92"/>
      <c r="F92"/>
      <c r="G92"/>
      <c r="H92"/>
    </row>
  </sheetData>
  <sheetProtection sheet="1" objects="1" scenarios="1" formatCells="0"/>
  <mergeCells count="16">
    <mergeCell ref="F1:J3"/>
    <mergeCell ref="B79:J79"/>
    <mergeCell ref="B80:J80"/>
    <mergeCell ref="B81:J81"/>
    <mergeCell ref="I9:J9"/>
    <mergeCell ref="G71:G72"/>
    <mergeCell ref="J71:J72"/>
    <mergeCell ref="F71:F72"/>
    <mergeCell ref="E9:G9"/>
    <mergeCell ref="A69:B69"/>
    <mergeCell ref="A49:A68"/>
    <mergeCell ref="A11:A48"/>
    <mergeCell ref="C5:F5"/>
    <mergeCell ref="C6:H6"/>
    <mergeCell ref="C7:H7"/>
    <mergeCell ref="C8:H8"/>
  </mergeCells>
  <printOptions horizontalCentered="1"/>
  <pageMargins left="0" right="0" top="0" bottom="0" header="0.31496062992125984" footer="0.31496062992125984"/>
  <pageSetup paperSize="9" scale="9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9</vt:i4>
      </vt:variant>
    </vt:vector>
  </HeadingPairs>
  <TitlesOfParts>
    <vt:vector size="16" baseType="lpstr">
      <vt:lpstr>ACCUEIL</vt:lpstr>
      <vt:lpstr>HÉBERGEMENT</vt:lpstr>
      <vt:lpstr>HÉBERGEMENT CHOIX2</vt:lpstr>
      <vt:lpstr>RESTAURATION</vt:lpstr>
      <vt:lpstr>TOURISME </vt:lpstr>
      <vt:lpstr>JEUNES</vt:lpstr>
      <vt:lpstr>RECAPITULATIF</vt:lpstr>
      <vt:lpstr>ACCUEIL!Impression_des_titres</vt:lpstr>
      <vt:lpstr>HÉBERGEMENT!Impression_des_titres</vt:lpstr>
      <vt:lpstr>'HÉBERGEMENT CHOIX2'!Impression_des_titres</vt:lpstr>
      <vt:lpstr>JEUNES!Impression_des_titres</vt:lpstr>
      <vt:lpstr>RECAPITULATIF!Impression_des_titres</vt:lpstr>
      <vt:lpstr>RESTAURATION!Impression_des_titres</vt:lpstr>
      <vt:lpstr>'TOURISME '!Impression_des_titres</vt:lpstr>
      <vt:lpstr>JEUNES!Zone_d_impression</vt:lpstr>
      <vt:lpstr>'TOURISME 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grieb michelle</dc:creator>
  <cp:lastModifiedBy>ASSOSLA4.9</cp:lastModifiedBy>
  <cp:lastPrinted>2019-11-07T07:25:08Z</cp:lastPrinted>
  <dcterms:created xsi:type="dcterms:W3CDTF">2016-01-21T14:44:42Z</dcterms:created>
  <dcterms:modified xsi:type="dcterms:W3CDTF">2019-12-18T22:23:57Z</dcterms:modified>
</cp:coreProperties>
</file>